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A3" sheetId="1" r:id="rId1"/>
    <sheet name="List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47" i="1" l="1"/>
  <c r="H48" i="1"/>
  <c r="H49" i="1"/>
  <c r="H50" i="1"/>
  <c r="H46" i="1"/>
  <c r="H39" i="1"/>
  <c r="H40" i="1"/>
  <c r="H41" i="1"/>
  <c r="H42" i="1"/>
  <c r="H38" i="1"/>
  <c r="H31" i="1"/>
  <c r="H32" i="1"/>
  <c r="H33" i="1"/>
  <c r="H34" i="1"/>
  <c r="H30" i="1"/>
  <c r="H23" i="1"/>
  <c r="H24" i="1"/>
  <c r="H25" i="1"/>
  <c r="H26" i="1"/>
  <c r="H22" i="1"/>
  <c r="G50" i="1"/>
  <c r="G49" i="1"/>
  <c r="G48" i="1"/>
  <c r="G47" i="1"/>
  <c r="G46" i="1"/>
  <c r="G42" i="1"/>
  <c r="G41" i="1"/>
  <c r="G40" i="1"/>
  <c r="G39" i="1"/>
  <c r="G38" i="1"/>
  <c r="G34" i="1"/>
  <c r="G33" i="1"/>
  <c r="G32" i="1"/>
  <c r="G31" i="1"/>
  <c r="G30" i="1"/>
  <c r="G26" i="1"/>
  <c r="G25" i="1"/>
  <c r="G24" i="1"/>
  <c r="G23" i="1"/>
  <c r="G22" i="1"/>
  <c r="C12" i="1"/>
  <c r="C20" i="1" s="1"/>
  <c r="C28" i="1" s="1"/>
  <c r="C36" i="1" s="1"/>
  <c r="C44" i="1" s="1"/>
  <c r="H54" i="1" s="1"/>
  <c r="I40" i="1" l="1"/>
  <c r="H64" i="1"/>
  <c r="H56" i="1"/>
  <c r="H58" i="1" s="1"/>
  <c r="H55" i="1"/>
  <c r="I50" i="1"/>
  <c r="I47" i="1"/>
  <c r="I25" i="1"/>
  <c r="I39" i="1"/>
  <c r="I24" i="1"/>
  <c r="I48" i="1"/>
  <c r="I46" i="1"/>
  <c r="I49" i="1"/>
  <c r="I33" i="1"/>
  <c r="I23" i="1"/>
  <c r="I41" i="1"/>
  <c r="I31" i="1"/>
  <c r="I32" i="1"/>
  <c r="I42" i="1"/>
  <c r="I22" i="1"/>
  <c r="I26" i="1"/>
  <c r="I30" i="1"/>
  <c r="I34" i="1"/>
  <c r="I38" i="1"/>
  <c r="H59" i="1" l="1"/>
  <c r="H61" i="1"/>
  <c r="G18" i="1"/>
  <c r="G15" i="1"/>
  <c r="G17" i="1"/>
  <c r="G16" i="1"/>
  <c r="H18" i="1"/>
  <c r="H17" i="1"/>
  <c r="H16" i="1"/>
  <c r="H15" i="1"/>
  <c r="I55" i="1" s="1"/>
  <c r="H14" i="1"/>
  <c r="I6" i="1"/>
  <c r="I17" i="1" l="1"/>
  <c r="I16" i="1"/>
  <c r="I15" i="1"/>
  <c r="I14" i="1"/>
  <c r="I18" i="1"/>
  <c r="I7" i="1"/>
  <c r="I9" i="1" s="1"/>
  <c r="I58" i="1" s="1"/>
  <c r="I54" i="1" l="1"/>
  <c r="I59" i="1" s="1"/>
  <c r="I61" i="1" l="1"/>
  <c r="I64" i="1" s="1"/>
  <c r="I56" i="1"/>
</calcChain>
</file>

<file path=xl/sharedStrings.xml><?xml version="1.0" encoding="utf-8"?>
<sst xmlns="http://schemas.openxmlformats.org/spreadsheetml/2006/main" count="92" uniqueCount="32">
  <si>
    <t>Izračun A3 na podlagi vrednosti prihodkov za 5 letno obdobje</t>
  </si>
  <si>
    <t>Mejna vrednost = 15 FTE</t>
  </si>
  <si>
    <t>P</t>
  </si>
  <si>
    <t>Tip A3</t>
  </si>
  <si>
    <t>EU / MED</t>
  </si>
  <si>
    <t>GOSP</t>
  </si>
  <si>
    <t>MIN</t>
  </si>
  <si>
    <t>Drugo - ost.</t>
  </si>
  <si>
    <t>Drugo - GOSP</t>
  </si>
  <si>
    <t>Zap. št. skupine</t>
  </si>
  <si>
    <t>Upoštevani prihodki (v EUR)</t>
  </si>
  <si>
    <t>Prihodki za izračun (v EUR)</t>
  </si>
  <si>
    <t>Vrednost raziskovalne ure kategorije C raziskovalnega programa za zadnje leto</t>
  </si>
  <si>
    <t>Vrednost FTE kategorije C raziskovalnega programa za zadnje leto</t>
  </si>
  <si>
    <t xml:space="preserve"> - obvezen vnos</t>
  </si>
  <si>
    <t xml:space="preserve"> - možen vnos</t>
  </si>
  <si>
    <t>Zadnje leto obdobja</t>
  </si>
  <si>
    <t>Faktor skupine</t>
  </si>
  <si>
    <t xml:space="preserve">Leto </t>
  </si>
  <si>
    <t>Zaposlitev za manj kot 80% za R&amp;D, z zaposlitvijo za pedagoško oziroma klinično delo P (DA / NE)</t>
  </si>
  <si>
    <t>A3 za obdobje</t>
  </si>
  <si>
    <t>Skupaj prihodki za obdobje</t>
  </si>
  <si>
    <t>Prihodki v RO (v EUR)</t>
  </si>
  <si>
    <t>Prihodki v RO - gosp. družbah za 100% zaposlene v gosp. družbah (PGD100%)</t>
  </si>
  <si>
    <t>Prihodki RO in PGD100% (skupina 1, 3 in 4)</t>
  </si>
  <si>
    <t>Prihodki PGD100% (skupina 2 in 5)</t>
  </si>
  <si>
    <t>Pogoj za vodjo aplikativnega projekta (prihodki)</t>
  </si>
  <si>
    <t>Pogoj za vodjo aplikativnega projekta (A3)</t>
  </si>
  <si>
    <t>Upoštevani prihodki za izračun A3</t>
  </si>
  <si>
    <t>Upoštevani prihodki PGD100% (skupina 2 in 5)</t>
  </si>
  <si>
    <t>Maks. možni prihodki PGD100% (skupina 2 in 5)</t>
  </si>
  <si>
    <t>Vpis in izračun podatkov za informativni izračun ocene A3 sledita določilom Pravilnika o postopkih (so)financiranja in ocenjevanja ter spremljanju izvajanja raziskovalne dejavnosti in Metodologije ocenjevanja prijav za razpise.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</si>
</sst>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1F497D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FCD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3" fontId="0" fillId="4" borderId="1" xfId="0" applyNumberFormat="1" applyFill="1" applyBorder="1" applyProtection="1">
      <protection locked="0"/>
    </xf>
    <xf numFmtId="0" fontId="2" fillId="0" borderId="0" xfId="0" applyFont="1"/>
    <xf numFmtId="0" fontId="3" fillId="0" borderId="8" xfId="0" applyFont="1" applyBorder="1" applyAlignment="1">
      <alignment horizontal="left" vertical="top"/>
    </xf>
    <xf numFmtId="1" fontId="3" fillId="0" borderId="12" xfId="0" applyNumberFormat="1" applyFont="1" applyBorder="1" applyAlignment="1">
      <alignment horizontal="left"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/>
    <xf numFmtId="2" fontId="3" fillId="2" borderId="2" xfId="0" applyNumberFormat="1" applyFont="1" applyFill="1" applyBorder="1"/>
    <xf numFmtId="0" fontId="2" fillId="0" borderId="4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8" xfId="0" applyFont="1" applyFill="1" applyBorder="1"/>
    <xf numFmtId="0" fontId="0" fillId="0" borderId="0" xfId="0" applyFill="1"/>
    <xf numFmtId="1" fontId="2" fillId="0" borderId="1" xfId="0" applyNumberFormat="1" applyFont="1" applyFill="1" applyBorder="1"/>
    <xf numFmtId="4" fontId="0" fillId="0" borderId="1" xfId="0" applyNumberFormat="1" applyFill="1" applyBorder="1"/>
    <xf numFmtId="3" fontId="0" fillId="0" borderId="1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13" xfId="0" applyFont="1" applyFill="1" applyBorder="1"/>
    <xf numFmtId="3" fontId="0" fillId="0" borderId="17" xfId="0" applyNumberFormat="1" applyFont="1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3" fontId="0" fillId="0" borderId="18" xfId="0" applyNumberFormat="1" applyFont="1" applyFill="1" applyBorder="1"/>
    <xf numFmtId="0" fontId="2" fillId="0" borderId="6" xfId="0" applyFont="1" applyFill="1" applyBorder="1"/>
    <xf numFmtId="0" fontId="0" fillId="0" borderId="7" xfId="0" applyFill="1" applyBorder="1"/>
    <xf numFmtId="0" fontId="2" fillId="0" borderId="16" xfId="0" applyFont="1" applyFill="1" applyBorder="1"/>
    <xf numFmtId="3" fontId="2" fillId="0" borderId="3" xfId="0" applyNumberFormat="1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Fill="1" applyBorder="1"/>
    <xf numFmtId="3" fontId="0" fillId="0" borderId="17" xfId="0" applyNumberFormat="1" applyFill="1" applyBorder="1"/>
    <xf numFmtId="0" fontId="0" fillId="0" borderId="6" xfId="0" applyFill="1" applyBorder="1"/>
    <xf numFmtId="0" fontId="0" fillId="0" borderId="16" xfId="0" applyFill="1" applyBorder="1"/>
    <xf numFmtId="3" fontId="0" fillId="0" borderId="3" xfId="0" applyNumberFormat="1" applyFill="1" applyBorder="1"/>
    <xf numFmtId="0" fontId="0" fillId="0" borderId="8" xfId="0" applyFill="1" applyBorder="1"/>
    <xf numFmtId="0" fontId="0" fillId="0" borderId="12" xfId="0" applyFill="1" applyBorder="1"/>
    <xf numFmtId="1" fontId="0" fillId="0" borderId="0" xfId="0" applyNumberFormat="1" applyFill="1" applyBorder="1"/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7CFCD1"/>
      <color rgb="FF82F6AE"/>
      <color rgb="FF68F468"/>
      <color rgb="FF70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7"/>
  <sheetViews>
    <sheetView tabSelected="1" workbookViewId="0">
      <selection activeCell="I44" sqref="I44"/>
    </sheetView>
  </sheetViews>
  <sheetFormatPr defaultRowHeight="15" x14ac:dyDescent="0.25"/>
  <cols>
    <col min="3" max="3" width="13.7109375" customWidth="1"/>
    <col min="4" max="4" width="23.140625" customWidth="1"/>
    <col min="5" max="5" width="27" customWidth="1"/>
    <col min="6" max="6" width="19.7109375" customWidth="1"/>
    <col min="7" max="7" width="30.85546875" customWidth="1"/>
    <col min="8" max="8" width="16.42578125" customWidth="1"/>
    <col min="9" max="9" width="14.140625" customWidth="1"/>
  </cols>
  <sheetData>
    <row r="2" spans="1:12" ht="18.75" x14ac:dyDescent="0.3">
      <c r="B2" s="7" t="s">
        <v>0</v>
      </c>
    </row>
    <row r="3" spans="1:12" x14ac:dyDescent="0.25">
      <c r="I3" s="25"/>
    </row>
    <row r="4" spans="1:12" x14ac:dyDescent="0.25">
      <c r="B4" s="21" t="s">
        <v>16</v>
      </c>
      <c r="C4" s="4"/>
      <c r="D4" s="4"/>
      <c r="E4" s="4"/>
      <c r="F4" s="4"/>
      <c r="G4" s="4"/>
      <c r="H4" s="4"/>
      <c r="I4" s="26">
        <v>2016</v>
      </c>
    </row>
    <row r="5" spans="1:12" x14ac:dyDescent="0.25">
      <c r="B5" s="21" t="s">
        <v>12</v>
      </c>
      <c r="C5" s="4"/>
      <c r="D5" s="4"/>
      <c r="E5" s="4"/>
      <c r="F5" s="4"/>
      <c r="G5" s="4"/>
      <c r="H5" s="4"/>
      <c r="I5" s="27">
        <v>38.96</v>
      </c>
    </row>
    <row r="6" spans="1:12" x14ac:dyDescent="0.25">
      <c r="B6" s="22" t="s">
        <v>13</v>
      </c>
      <c r="C6" s="6"/>
      <c r="D6" s="6"/>
      <c r="E6" s="6"/>
      <c r="F6" s="6"/>
      <c r="G6" s="6"/>
      <c r="H6" s="6"/>
      <c r="I6" s="27">
        <f>+ROUND(I5*1700,2)</f>
        <v>66232</v>
      </c>
    </row>
    <row r="7" spans="1:12" x14ac:dyDescent="0.25">
      <c r="B7" s="23" t="s">
        <v>1</v>
      </c>
      <c r="C7" s="5"/>
      <c r="D7" s="5"/>
      <c r="E7" s="5"/>
      <c r="F7" s="5"/>
      <c r="G7" s="5"/>
      <c r="H7" s="5"/>
      <c r="I7" s="28">
        <f>+I6*15</f>
        <v>993480</v>
      </c>
    </row>
    <row r="8" spans="1:12" x14ac:dyDescent="0.25">
      <c r="B8" s="24" t="s">
        <v>27</v>
      </c>
      <c r="C8" s="6"/>
      <c r="D8" s="6"/>
      <c r="E8" s="6"/>
      <c r="F8" s="6"/>
      <c r="G8" s="6"/>
      <c r="H8" s="6"/>
      <c r="I8" s="2">
        <v>0.5</v>
      </c>
    </row>
    <row r="9" spans="1:12" x14ac:dyDescent="0.25">
      <c r="B9" s="24" t="s">
        <v>26</v>
      </c>
      <c r="C9" s="6"/>
      <c r="D9" s="6"/>
      <c r="E9" s="6"/>
      <c r="F9" s="6"/>
      <c r="G9" s="6"/>
      <c r="H9" s="6"/>
      <c r="I9" s="3">
        <f>+ROUND(I7/10*I8,0)</f>
        <v>49674</v>
      </c>
    </row>
    <row r="12" spans="1:12" ht="21.75" customHeight="1" x14ac:dyDescent="0.25">
      <c r="A12" s="15"/>
      <c r="B12" s="16" t="s">
        <v>18</v>
      </c>
      <c r="C12" s="17">
        <f>+I4</f>
        <v>2016</v>
      </c>
      <c r="D12" s="10" t="s">
        <v>19</v>
      </c>
      <c r="E12" s="10"/>
      <c r="F12" s="10"/>
      <c r="G12" s="10"/>
      <c r="H12" s="10"/>
      <c r="I12" s="9"/>
    </row>
    <row r="13" spans="1:12" ht="47.25" customHeight="1" x14ac:dyDescent="0.25">
      <c r="B13" s="11" t="s">
        <v>9</v>
      </c>
      <c r="C13" s="11" t="s">
        <v>3</v>
      </c>
      <c r="D13" s="11" t="s">
        <v>22</v>
      </c>
      <c r="E13" s="11" t="s">
        <v>23</v>
      </c>
      <c r="F13" s="11" t="s">
        <v>17</v>
      </c>
      <c r="G13" s="11" t="s">
        <v>10</v>
      </c>
      <c r="H13" s="12" t="s">
        <v>2</v>
      </c>
      <c r="I13" s="11" t="s">
        <v>11</v>
      </c>
      <c r="J13" s="1"/>
      <c r="L13" s="1"/>
    </row>
    <row r="14" spans="1:12" x14ac:dyDescent="0.25">
      <c r="B14" s="2">
        <v>1</v>
      </c>
      <c r="C14" s="2" t="s">
        <v>4</v>
      </c>
      <c r="D14" s="14"/>
      <c r="E14" s="14"/>
      <c r="F14" s="2">
        <v>1</v>
      </c>
      <c r="G14" s="3">
        <f>+(D14+E14)*F14</f>
        <v>0</v>
      </c>
      <c r="H14" s="8">
        <f>+IF(I$12="NE",1,IF(I$12="DA",1.5,0))</f>
        <v>0</v>
      </c>
      <c r="I14" s="3">
        <f>+H14*G14</f>
        <v>0</v>
      </c>
    </row>
    <row r="15" spans="1:12" x14ac:dyDescent="0.25">
      <c r="B15" s="2">
        <v>2</v>
      </c>
      <c r="C15" s="2" t="s">
        <v>5</v>
      </c>
      <c r="D15" s="14"/>
      <c r="E15" s="14"/>
      <c r="F15" s="2">
        <v>1.5</v>
      </c>
      <c r="G15" s="3">
        <f>+(D15)*F15</f>
        <v>0</v>
      </c>
      <c r="H15" s="8">
        <f>+IF(I$12="NE",1,IF(I$12="DA",1.5,0))</f>
        <v>0</v>
      </c>
      <c r="I15" s="3">
        <f t="shared" ref="I15:I18" si="0">+H15*G15</f>
        <v>0</v>
      </c>
    </row>
    <row r="16" spans="1:12" x14ac:dyDescent="0.25">
      <c r="B16" s="2">
        <v>3</v>
      </c>
      <c r="C16" s="2" t="s">
        <v>6</v>
      </c>
      <c r="D16" s="14"/>
      <c r="E16" s="14"/>
      <c r="F16" s="2">
        <v>0.75</v>
      </c>
      <c r="G16" s="3">
        <f>+(D16+E16)*F16</f>
        <v>0</v>
      </c>
      <c r="H16" s="8">
        <f>+IF(I$12="NE",1,IF(I$12="DA",1.5,0))</f>
        <v>0</v>
      </c>
      <c r="I16" s="3">
        <f t="shared" si="0"/>
        <v>0</v>
      </c>
    </row>
    <row r="17" spans="2:9" x14ac:dyDescent="0.25">
      <c r="B17" s="2">
        <v>4</v>
      </c>
      <c r="C17" s="2" t="s">
        <v>7</v>
      </c>
      <c r="D17" s="14"/>
      <c r="E17" s="14"/>
      <c r="F17" s="2">
        <v>0.5</v>
      </c>
      <c r="G17" s="3">
        <f>+(D17+E17)*F17</f>
        <v>0</v>
      </c>
      <c r="H17" s="8">
        <f>+IF(I$12="NE",1,IF(I$12="DA",1.5,0))</f>
        <v>0</v>
      </c>
      <c r="I17" s="3">
        <f t="shared" si="0"/>
        <v>0</v>
      </c>
    </row>
    <row r="18" spans="2:9" x14ac:dyDescent="0.25">
      <c r="B18" s="2">
        <v>5</v>
      </c>
      <c r="C18" s="2" t="s">
        <v>8</v>
      </c>
      <c r="D18" s="14"/>
      <c r="E18" s="14"/>
      <c r="F18" s="2">
        <v>0.5</v>
      </c>
      <c r="G18" s="3">
        <f>+(D18)*F18</f>
        <v>0</v>
      </c>
      <c r="H18" s="8">
        <f>+IF(I$12="NE",1,IF(I$12="DA",1.5,0))</f>
        <v>0</v>
      </c>
      <c r="I18" s="3">
        <f t="shared" si="0"/>
        <v>0</v>
      </c>
    </row>
    <row r="19" spans="2:9" ht="15.75" customHeight="1" x14ac:dyDescent="0.25"/>
    <row r="20" spans="2:9" ht="15.75" x14ac:dyDescent="0.25">
      <c r="B20" s="16" t="s">
        <v>18</v>
      </c>
      <c r="C20" s="17">
        <f>+C12-1</f>
        <v>2015</v>
      </c>
      <c r="D20" s="10" t="s">
        <v>19</v>
      </c>
      <c r="E20" s="10"/>
      <c r="F20" s="10"/>
      <c r="G20" s="10"/>
      <c r="H20" s="10"/>
      <c r="I20" s="9"/>
    </row>
    <row r="21" spans="2:9" ht="45" x14ac:dyDescent="0.25">
      <c r="B21" s="11" t="s">
        <v>9</v>
      </c>
      <c r="C21" s="11" t="s">
        <v>3</v>
      </c>
      <c r="D21" s="11" t="s">
        <v>22</v>
      </c>
      <c r="E21" s="11" t="s">
        <v>23</v>
      </c>
      <c r="F21" s="11" t="s">
        <v>17</v>
      </c>
      <c r="G21" s="11" t="s">
        <v>10</v>
      </c>
      <c r="H21" s="12" t="s">
        <v>2</v>
      </c>
      <c r="I21" s="11" t="s">
        <v>11</v>
      </c>
    </row>
    <row r="22" spans="2:9" x14ac:dyDescent="0.25">
      <c r="B22" s="2">
        <v>1</v>
      </c>
      <c r="C22" s="2" t="s">
        <v>4</v>
      </c>
      <c r="D22" s="14"/>
      <c r="E22" s="14"/>
      <c r="F22" s="2">
        <v>1</v>
      </c>
      <c r="G22" s="3">
        <f>+(D22+E22)*F22</f>
        <v>0</v>
      </c>
      <c r="H22" s="8">
        <f>+IF(I$20="NE",1,IF(I$20="DA",1.5,0))</f>
        <v>0</v>
      </c>
      <c r="I22" s="3">
        <f>+H22*G22</f>
        <v>0</v>
      </c>
    </row>
    <row r="23" spans="2:9" ht="15.75" customHeight="1" x14ac:dyDescent="0.25">
      <c r="B23" s="2">
        <v>2</v>
      </c>
      <c r="C23" s="2" t="s">
        <v>5</v>
      </c>
      <c r="D23" s="14"/>
      <c r="E23" s="14"/>
      <c r="F23" s="2">
        <v>1.5</v>
      </c>
      <c r="G23" s="3">
        <f>+(D23)*F23</f>
        <v>0</v>
      </c>
      <c r="H23" s="8">
        <f>+IF(I$20="NE",1,IF(I$20="DA",1.5,0))</f>
        <v>0</v>
      </c>
      <c r="I23" s="3">
        <f t="shared" ref="I23:I26" si="1">+H23*G23</f>
        <v>0</v>
      </c>
    </row>
    <row r="24" spans="2:9" x14ac:dyDescent="0.25">
      <c r="B24" s="2">
        <v>3</v>
      </c>
      <c r="C24" s="2" t="s">
        <v>6</v>
      </c>
      <c r="D24" s="14"/>
      <c r="E24" s="14"/>
      <c r="F24" s="2">
        <v>0.75</v>
      </c>
      <c r="G24" s="3">
        <f>+(D24+E24)*F24</f>
        <v>0</v>
      </c>
      <c r="H24" s="8">
        <f>+IF(I$20="NE",1,IF(I$20="DA",1.5,0))</f>
        <v>0</v>
      </c>
      <c r="I24" s="3">
        <f t="shared" si="1"/>
        <v>0</v>
      </c>
    </row>
    <row r="25" spans="2:9" x14ac:dyDescent="0.25">
      <c r="B25" s="2">
        <v>4</v>
      </c>
      <c r="C25" s="2" t="s">
        <v>7</v>
      </c>
      <c r="D25" s="14"/>
      <c r="E25" s="14"/>
      <c r="F25" s="2">
        <v>0.5</v>
      </c>
      <c r="G25" s="3">
        <f>+(D25+E25)*F25</f>
        <v>0</v>
      </c>
      <c r="H25" s="8">
        <f>+IF(I$20="NE",1,IF(I$20="DA",1.5,0))</f>
        <v>0</v>
      </c>
      <c r="I25" s="3">
        <f t="shared" si="1"/>
        <v>0</v>
      </c>
    </row>
    <row r="26" spans="2:9" x14ac:dyDescent="0.25">
      <c r="B26" s="2">
        <v>5</v>
      </c>
      <c r="C26" s="2" t="s">
        <v>8</v>
      </c>
      <c r="D26" s="14"/>
      <c r="E26" s="14"/>
      <c r="F26" s="2">
        <v>0.5</v>
      </c>
      <c r="G26" s="3">
        <f>+(D26)*F26</f>
        <v>0</v>
      </c>
      <c r="H26" s="8">
        <f>+IF(I$20="NE",1,IF(I$20="DA",1.5,0))</f>
        <v>0</v>
      </c>
      <c r="I26" s="3">
        <f t="shared" si="1"/>
        <v>0</v>
      </c>
    </row>
    <row r="28" spans="2:9" ht="15.75" x14ac:dyDescent="0.25">
      <c r="B28" s="16" t="s">
        <v>18</v>
      </c>
      <c r="C28" s="17">
        <f>+C20-1</f>
        <v>2014</v>
      </c>
      <c r="D28" s="10" t="s">
        <v>19</v>
      </c>
      <c r="E28" s="10"/>
      <c r="F28" s="10"/>
      <c r="G28" s="10"/>
      <c r="H28" s="10"/>
      <c r="I28" s="9"/>
    </row>
    <row r="29" spans="2:9" ht="45" x14ac:dyDescent="0.25">
      <c r="B29" s="11" t="s">
        <v>9</v>
      </c>
      <c r="C29" s="11" t="s">
        <v>3</v>
      </c>
      <c r="D29" s="11" t="s">
        <v>22</v>
      </c>
      <c r="E29" s="11" t="s">
        <v>23</v>
      </c>
      <c r="F29" s="11" t="s">
        <v>17</v>
      </c>
      <c r="G29" s="11" t="s">
        <v>10</v>
      </c>
      <c r="H29" s="12" t="s">
        <v>2</v>
      </c>
      <c r="I29" s="11" t="s">
        <v>11</v>
      </c>
    </row>
    <row r="30" spans="2:9" x14ac:dyDescent="0.25">
      <c r="B30" s="2">
        <v>1</v>
      </c>
      <c r="C30" s="2" t="s">
        <v>4</v>
      </c>
      <c r="D30" s="14"/>
      <c r="E30" s="14"/>
      <c r="F30" s="2">
        <v>1</v>
      </c>
      <c r="G30" s="3">
        <f>+(D30+E30)*F30</f>
        <v>0</v>
      </c>
      <c r="H30" s="8">
        <f>+IF(I$28="NE",1,IF(I$28="DA",1.5,0))</f>
        <v>0</v>
      </c>
      <c r="I30" s="3">
        <f>+H30*G30</f>
        <v>0</v>
      </c>
    </row>
    <row r="31" spans="2:9" x14ac:dyDescent="0.25">
      <c r="B31" s="2">
        <v>2</v>
      </c>
      <c r="C31" s="2" t="s">
        <v>5</v>
      </c>
      <c r="D31" s="14"/>
      <c r="E31" s="14"/>
      <c r="F31" s="2">
        <v>1.5</v>
      </c>
      <c r="G31" s="3">
        <f>+(D31)*F31</f>
        <v>0</v>
      </c>
      <c r="H31" s="8">
        <f>+IF(I$28="NE",1,IF(I$28="DA",1.5,0))</f>
        <v>0</v>
      </c>
      <c r="I31" s="3">
        <f t="shared" ref="I31:I34" si="2">+H31*G31</f>
        <v>0</v>
      </c>
    </row>
    <row r="32" spans="2:9" x14ac:dyDescent="0.25">
      <c r="B32" s="2">
        <v>3</v>
      </c>
      <c r="C32" s="2" t="s">
        <v>6</v>
      </c>
      <c r="D32" s="14"/>
      <c r="E32" s="14"/>
      <c r="F32" s="2">
        <v>0.75</v>
      </c>
      <c r="G32" s="3">
        <f>+(D32+E32)*F32</f>
        <v>0</v>
      </c>
      <c r="H32" s="8">
        <f>+IF(I$28="NE",1,IF(I$28="DA",1.5,0))</f>
        <v>0</v>
      </c>
      <c r="I32" s="3">
        <f t="shared" si="2"/>
        <v>0</v>
      </c>
    </row>
    <row r="33" spans="2:9" x14ac:dyDescent="0.25">
      <c r="B33" s="2">
        <v>4</v>
      </c>
      <c r="C33" s="2" t="s">
        <v>7</v>
      </c>
      <c r="D33" s="14"/>
      <c r="E33" s="14"/>
      <c r="F33" s="2">
        <v>0.5</v>
      </c>
      <c r="G33" s="3">
        <f>+(D33+E33)*F33</f>
        <v>0</v>
      </c>
      <c r="H33" s="8">
        <f>+IF(I$28="NE",1,IF(I$28="DA",1.5,0))</f>
        <v>0</v>
      </c>
      <c r="I33" s="3">
        <f t="shared" si="2"/>
        <v>0</v>
      </c>
    </row>
    <row r="34" spans="2:9" x14ac:dyDescent="0.25">
      <c r="B34" s="2">
        <v>5</v>
      </c>
      <c r="C34" s="2" t="s">
        <v>8</v>
      </c>
      <c r="D34" s="14"/>
      <c r="E34" s="14"/>
      <c r="F34" s="2">
        <v>0.5</v>
      </c>
      <c r="G34" s="3">
        <f>+(D34)*F34</f>
        <v>0</v>
      </c>
      <c r="H34" s="8">
        <f>+IF(I$28="NE",1,IF(I$28="DA",1.5,0))</f>
        <v>0</v>
      </c>
      <c r="I34" s="3">
        <f t="shared" si="2"/>
        <v>0</v>
      </c>
    </row>
    <row r="36" spans="2:9" ht="15.75" x14ac:dyDescent="0.25">
      <c r="B36" s="16" t="s">
        <v>18</v>
      </c>
      <c r="C36" s="17">
        <f>+C28-1</f>
        <v>2013</v>
      </c>
      <c r="D36" s="10" t="s">
        <v>19</v>
      </c>
      <c r="E36" s="10"/>
      <c r="F36" s="10"/>
      <c r="G36" s="10"/>
      <c r="H36" s="10"/>
      <c r="I36" s="9"/>
    </row>
    <row r="37" spans="2:9" ht="45" x14ac:dyDescent="0.25">
      <c r="B37" s="11" t="s">
        <v>9</v>
      </c>
      <c r="C37" s="11" t="s">
        <v>3</v>
      </c>
      <c r="D37" s="11" t="s">
        <v>22</v>
      </c>
      <c r="E37" s="11" t="s">
        <v>23</v>
      </c>
      <c r="F37" s="11" t="s">
        <v>17</v>
      </c>
      <c r="G37" s="11" t="s">
        <v>10</v>
      </c>
      <c r="H37" s="12" t="s">
        <v>2</v>
      </c>
      <c r="I37" s="11" t="s">
        <v>11</v>
      </c>
    </row>
    <row r="38" spans="2:9" x14ac:dyDescent="0.25">
      <c r="B38" s="2">
        <v>1</v>
      </c>
      <c r="C38" s="2" t="s">
        <v>4</v>
      </c>
      <c r="D38" s="14"/>
      <c r="E38" s="14"/>
      <c r="F38" s="2">
        <v>1</v>
      </c>
      <c r="G38" s="3">
        <f>+(D38+E38)*F38</f>
        <v>0</v>
      </c>
      <c r="H38" s="8">
        <f>+IF(I$36="NE",1,IF(I$36="DA",1.5,0))</f>
        <v>0</v>
      </c>
      <c r="I38" s="3">
        <f>+H38*G38</f>
        <v>0</v>
      </c>
    </row>
    <row r="39" spans="2:9" x14ac:dyDescent="0.25">
      <c r="B39" s="2">
        <v>2</v>
      </c>
      <c r="C39" s="2" t="s">
        <v>5</v>
      </c>
      <c r="D39" s="14"/>
      <c r="E39" s="14"/>
      <c r="F39" s="2">
        <v>1.5</v>
      </c>
      <c r="G39" s="3">
        <f>+(D39)*F39</f>
        <v>0</v>
      </c>
      <c r="H39" s="8">
        <f>+IF(I$36="NE",1,IF(I$36="DA",1.5,0))</f>
        <v>0</v>
      </c>
      <c r="I39" s="3">
        <f t="shared" ref="I39:I42" si="3">+H39*G39</f>
        <v>0</v>
      </c>
    </row>
    <row r="40" spans="2:9" x14ac:dyDescent="0.25">
      <c r="B40" s="2">
        <v>3</v>
      </c>
      <c r="C40" s="2" t="s">
        <v>6</v>
      </c>
      <c r="D40" s="14"/>
      <c r="E40" s="14"/>
      <c r="F40" s="2">
        <v>0.75</v>
      </c>
      <c r="G40" s="3">
        <f>+(D40+E40)*F40</f>
        <v>0</v>
      </c>
      <c r="H40" s="8">
        <f>+IF(I$36="NE",1,IF(I$36="DA",1.5,0))</f>
        <v>0</v>
      </c>
      <c r="I40" s="3">
        <f t="shared" si="3"/>
        <v>0</v>
      </c>
    </row>
    <row r="41" spans="2:9" x14ac:dyDescent="0.25">
      <c r="B41" s="2">
        <v>4</v>
      </c>
      <c r="C41" s="2" t="s">
        <v>7</v>
      </c>
      <c r="D41" s="14"/>
      <c r="E41" s="14"/>
      <c r="F41" s="2">
        <v>0.5</v>
      </c>
      <c r="G41" s="3">
        <f>+(D41+E41)*F41</f>
        <v>0</v>
      </c>
      <c r="H41" s="8">
        <f>+IF(I$36="NE",1,IF(I$36="DA",1.5,0))</f>
        <v>0</v>
      </c>
      <c r="I41" s="3">
        <f t="shared" si="3"/>
        <v>0</v>
      </c>
    </row>
    <row r="42" spans="2:9" x14ac:dyDescent="0.25">
      <c r="B42" s="2">
        <v>5</v>
      </c>
      <c r="C42" s="2" t="s">
        <v>8</v>
      </c>
      <c r="D42" s="14"/>
      <c r="E42" s="14"/>
      <c r="F42" s="2">
        <v>0.5</v>
      </c>
      <c r="G42" s="3">
        <f>+(D42)*F42</f>
        <v>0</v>
      </c>
      <c r="H42" s="8">
        <f>+IF(I$36="NE",1,IF(I$36="DA",1.5,0))</f>
        <v>0</v>
      </c>
      <c r="I42" s="3">
        <f t="shared" si="3"/>
        <v>0</v>
      </c>
    </row>
    <row r="44" spans="2:9" ht="15.75" x14ac:dyDescent="0.25">
      <c r="B44" s="16" t="s">
        <v>18</v>
      </c>
      <c r="C44" s="17">
        <f>+C36-1</f>
        <v>2012</v>
      </c>
      <c r="D44" s="10" t="s">
        <v>19</v>
      </c>
      <c r="E44" s="10"/>
      <c r="F44" s="10"/>
      <c r="G44" s="10"/>
      <c r="H44" s="10"/>
      <c r="I44" s="9"/>
    </row>
    <row r="45" spans="2:9" ht="45" x14ac:dyDescent="0.25">
      <c r="B45" s="11" t="s">
        <v>9</v>
      </c>
      <c r="C45" s="11" t="s">
        <v>3</v>
      </c>
      <c r="D45" s="11" t="s">
        <v>22</v>
      </c>
      <c r="E45" s="11" t="s">
        <v>23</v>
      </c>
      <c r="F45" s="11" t="s">
        <v>17</v>
      </c>
      <c r="G45" s="11" t="s">
        <v>10</v>
      </c>
      <c r="H45" s="12" t="s">
        <v>2</v>
      </c>
      <c r="I45" s="11" t="s">
        <v>11</v>
      </c>
    </row>
    <row r="46" spans="2:9" x14ac:dyDescent="0.25">
      <c r="B46" s="2">
        <v>1</v>
      </c>
      <c r="C46" s="2" t="s">
        <v>4</v>
      </c>
      <c r="D46" s="14"/>
      <c r="E46" s="14"/>
      <c r="F46" s="2">
        <v>1</v>
      </c>
      <c r="G46" s="3">
        <f>+(D46+E46)*F46</f>
        <v>0</v>
      </c>
      <c r="H46" s="8">
        <f>+IF(I$44="NE",1,IF(I$44="DA",1.5,0))</f>
        <v>0</v>
      </c>
      <c r="I46" s="3">
        <f>+H46*G46</f>
        <v>0</v>
      </c>
    </row>
    <row r="47" spans="2:9" x14ac:dyDescent="0.25">
      <c r="B47" s="2">
        <v>2</v>
      </c>
      <c r="C47" s="2" t="s">
        <v>5</v>
      </c>
      <c r="D47" s="14"/>
      <c r="E47" s="14"/>
      <c r="F47" s="2">
        <v>1.5</v>
      </c>
      <c r="G47" s="3">
        <f>+(D47)*F47</f>
        <v>0</v>
      </c>
      <c r="H47" s="8">
        <f>+IF(I$44="NE",1,IF(I$44="DA",1.5,0))</f>
        <v>0</v>
      </c>
      <c r="I47" s="3">
        <f t="shared" ref="I47:I50" si="4">+H47*G47</f>
        <v>0</v>
      </c>
    </row>
    <row r="48" spans="2:9" x14ac:dyDescent="0.25">
      <c r="B48" s="2">
        <v>3</v>
      </c>
      <c r="C48" s="2" t="s">
        <v>6</v>
      </c>
      <c r="D48" s="14"/>
      <c r="E48" s="14"/>
      <c r="F48" s="2">
        <v>0.75</v>
      </c>
      <c r="G48" s="3">
        <f>+(D48+E48)*F48</f>
        <v>0</v>
      </c>
      <c r="H48" s="8">
        <f>+IF(I$44="NE",1,IF(I$44="DA",1.5,0))</f>
        <v>0</v>
      </c>
      <c r="I48" s="3">
        <f t="shared" si="4"/>
        <v>0</v>
      </c>
    </row>
    <row r="49" spans="2:10" x14ac:dyDescent="0.25">
      <c r="B49" s="2">
        <v>4</v>
      </c>
      <c r="C49" s="2" t="s">
        <v>7</v>
      </c>
      <c r="D49" s="14"/>
      <c r="E49" s="14"/>
      <c r="F49" s="2">
        <v>0.5</v>
      </c>
      <c r="G49" s="3">
        <f>+(D49+E49)*F49</f>
        <v>0</v>
      </c>
      <c r="H49" s="8">
        <f>+IF(I$44="NE",1,IF(I$44="DA",1.5,0))</f>
        <v>0</v>
      </c>
      <c r="I49" s="3">
        <f t="shared" si="4"/>
        <v>0</v>
      </c>
    </row>
    <row r="50" spans="2:10" x14ac:dyDescent="0.25">
      <c r="B50" s="2">
        <v>5</v>
      </c>
      <c r="C50" s="2" t="s">
        <v>8</v>
      </c>
      <c r="D50" s="14"/>
      <c r="E50" s="14"/>
      <c r="F50" s="2">
        <v>0.5</v>
      </c>
      <c r="G50" s="3">
        <f>+(D50)*F50</f>
        <v>0</v>
      </c>
      <c r="H50" s="8">
        <f>+IF(I$44="NE",1,IF(I$44="DA",1.5,0))</f>
        <v>0</v>
      </c>
      <c r="I50" s="3">
        <f t="shared" si="4"/>
        <v>0</v>
      </c>
    </row>
    <row r="53" spans="2:10" x14ac:dyDescent="0.25">
      <c r="H53" s="13"/>
      <c r="I53" s="13"/>
      <c r="J53" s="13"/>
    </row>
    <row r="54" spans="2:10" x14ac:dyDescent="0.25">
      <c r="B54" s="50"/>
      <c r="C54" s="25"/>
      <c r="F54" s="29" t="s">
        <v>24</v>
      </c>
      <c r="G54" s="30"/>
      <c r="H54" s="31" t="str">
        <f>CONCATENATE(C44,"-",I4)</f>
        <v>2012-2016</v>
      </c>
      <c r="I54" s="32">
        <f>+SUM(I14:I50)</f>
        <v>0</v>
      </c>
      <c r="J54" s="13"/>
    </row>
    <row r="55" spans="2:10" x14ac:dyDescent="0.25">
      <c r="B55" s="9"/>
      <c r="C55" t="s">
        <v>14</v>
      </c>
      <c r="F55" s="33" t="s">
        <v>25</v>
      </c>
      <c r="G55" s="34"/>
      <c r="H55" s="35" t="str">
        <f>+H54</f>
        <v>2012-2016</v>
      </c>
      <c r="I55" s="36">
        <f>+E15*F15*H15+E18*F18*H18+E23*F23*H23+E26*F26*H26+E31*F31*H31+E34*F34*H34+E39*F39*H39+E42*F42*H42+E47*F47*H47+E50*F50*H50</f>
        <v>0</v>
      </c>
    </row>
    <row r="56" spans="2:10" ht="15" customHeight="1" x14ac:dyDescent="0.25">
      <c r="B56" s="14"/>
      <c r="C56" t="s">
        <v>15</v>
      </c>
      <c r="F56" s="37" t="s">
        <v>21</v>
      </c>
      <c r="G56" s="38"/>
      <c r="H56" s="39" t="str">
        <f>+H54</f>
        <v>2012-2016</v>
      </c>
      <c r="I56" s="40">
        <f>+I54+I55</f>
        <v>0</v>
      </c>
    </row>
    <row r="57" spans="2:10" x14ac:dyDescent="0.25">
      <c r="F57" s="34"/>
      <c r="G57" s="34"/>
      <c r="H57" s="34"/>
      <c r="I57" s="34"/>
    </row>
    <row r="58" spans="2:10" x14ac:dyDescent="0.25">
      <c r="F58" s="41" t="s">
        <v>30</v>
      </c>
      <c r="G58" s="42"/>
      <c r="H58" s="43" t="str">
        <f>+H56</f>
        <v>2012-2016</v>
      </c>
      <c r="I58" s="44">
        <f>+I9</f>
        <v>49674</v>
      </c>
    </row>
    <row r="59" spans="2:10" x14ac:dyDescent="0.25">
      <c r="F59" s="45" t="s">
        <v>29</v>
      </c>
      <c r="G59" s="38"/>
      <c r="H59" s="46" t="str">
        <f>+H58</f>
        <v>2012-2016</v>
      </c>
      <c r="I59" s="47">
        <f>+IF(I54&gt;=I58,0,(MIN(I58-I54,I55)))</f>
        <v>0</v>
      </c>
    </row>
    <row r="60" spans="2:10" x14ac:dyDescent="0.25">
      <c r="F60" s="34"/>
      <c r="G60" s="34"/>
      <c r="H60" s="34"/>
      <c r="I60" s="34"/>
    </row>
    <row r="61" spans="2:10" x14ac:dyDescent="0.25">
      <c r="F61" s="48" t="s">
        <v>28</v>
      </c>
      <c r="G61" s="48"/>
      <c r="H61" s="49" t="str">
        <f>+H58</f>
        <v>2012-2016</v>
      </c>
      <c r="I61" s="28">
        <f>+I54+I59</f>
        <v>0</v>
      </c>
    </row>
    <row r="63" spans="2:10" ht="15.75" thickBot="1" x14ac:dyDescent="0.3"/>
    <row r="64" spans="2:10" ht="16.5" thickBot="1" x14ac:dyDescent="0.3">
      <c r="F64" s="18" t="s">
        <v>20</v>
      </c>
      <c r="G64" s="19"/>
      <c r="H64" s="19" t="str">
        <f>+H54</f>
        <v>2012-2016</v>
      </c>
      <c r="I64" s="20">
        <f>+ROUND(MIN(10,I61/I7*10),2)</f>
        <v>0</v>
      </c>
    </row>
    <row r="67" spans="2:9" ht="37.5" customHeight="1" x14ac:dyDescent="0.25">
      <c r="B67" s="51" t="s">
        <v>31</v>
      </c>
      <c r="C67" s="52"/>
      <c r="D67" s="52"/>
      <c r="E67" s="52"/>
      <c r="F67" s="52"/>
      <c r="G67" s="52"/>
      <c r="H67" s="52"/>
      <c r="I67" s="53"/>
    </row>
  </sheetData>
  <sheetProtection password="8F71" sheet="1" objects="1" scenarios="1" selectLockedCells="1"/>
  <mergeCells count="1">
    <mergeCell ref="B67:I67"/>
  </mergeCells>
  <pageMargins left="0.7" right="0.7" top="0.75" bottom="0.75" header="0.3" footer="0.3"/>
  <pageSetup paperSize="9" orientation="portrait" verticalDpi="0" r:id="rId1"/>
  <ignoredErrors>
    <ignoredError sqref="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:M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A3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 Znanost</cp:lastModifiedBy>
  <dcterms:created xsi:type="dcterms:W3CDTF">2015-03-18T17:49:16Z</dcterms:created>
  <dcterms:modified xsi:type="dcterms:W3CDTF">2017-05-03T11:45:55Z</dcterms:modified>
</cp:coreProperties>
</file>