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790" windowHeight="10680" activeTab="0"/>
  </bookViews>
  <sheets>
    <sheet name="List1" sheetId="1" r:id="rId1"/>
    <sheet name="List2" sheetId="2" r:id="rId2"/>
    <sheet name="List3" sheetId="3" r:id="rId3"/>
  </sheets>
  <definedNames>
    <definedName name="_xlnm.Print_Area" localSheetId="0">'List1'!$A$1:$AN$53</definedName>
  </definedNames>
  <calcPr fullCalcOnLoad="1"/>
</workbook>
</file>

<file path=xl/sharedStrings.xml><?xml version="1.0" encoding="utf-8"?>
<sst xmlns="http://schemas.openxmlformats.org/spreadsheetml/2006/main" count="665" uniqueCount="414">
  <si>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</si>
  <si>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</si>
  <si>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</si>
  <si>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</si>
  <si>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J1-9591</t>
  </si>
  <si>
    <t>L1-2279</t>
  </si>
  <si>
    <t>IC-SPR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</si>
  <si>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</si>
  <si>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</si>
  <si>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</si>
  <si>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</si>
  <si>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</si>
  <si>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</si>
  <si>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</si>
  <si>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http://web.bf.uni-lj.si/bi/mikroskopija/</t>
  </si>
  <si>
    <t>P1-0212</t>
  </si>
  <si>
    <t>J4―3609, J4 - 9738</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</si>
  <si>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</si>
  <si>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</si>
  <si>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</si>
  <si>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</si>
  <si>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</si>
  <si>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</si>
  <si>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MESEČNO POROČILO - NOVEMBER 2010</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</si>
  <si>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</si>
  <si>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</si>
  <si>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</si>
  <si>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Raziskave za trg</t>
  </si>
  <si>
    <t>AdriaCell</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</si>
  <si>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</si>
  <si>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</si>
  <si>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</si>
  <si>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</si>
  <si>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</si>
  <si>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</si>
  <si>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</si>
  <si>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</si>
  <si>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</si>
  <si>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</si>
  <si>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</si>
  <si>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</si>
  <si>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</si>
  <si>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</si>
  <si>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</si>
  <si>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</si>
  <si>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</si>
  <si>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</si>
  <si>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</si>
  <si>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</si>
  <si>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</si>
  <si>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</si>
  <si>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</si>
  <si>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</si>
  <si>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</si>
  <si>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</si>
  <si>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</si>
  <si>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</si>
  <si>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</si>
  <si>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</si>
  <si>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</si>
  <si>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</si>
  <si>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</si>
  <si>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</si>
  <si>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</si>
  <si>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</si>
  <si>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</si>
  <si>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</si>
  <si>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</si>
  <si>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</si>
  <si>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</si>
  <si>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</si>
  <si>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</si>
  <si>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</si>
  <si>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</si>
  <si>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</si>
  <si>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</si>
  <si>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</si>
  <si>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</si>
  <si>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</si>
  <si>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</si>
  <si>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</si>
  <si>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</si>
  <si>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</si>
  <si>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</si>
  <si>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</si>
  <si>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</si>
  <si>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</si>
  <si>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</si>
  <si>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</si>
  <si>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</si>
  <si>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</si>
  <si>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</si>
  <si>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</si>
  <si>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</si>
  <si>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</si>
  <si>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</si>
  <si>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</si>
  <si>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</si>
  <si>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</si>
  <si>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</si>
  <si>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</si>
  <si>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</si>
  <si>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</si>
  <si>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</si>
  <si>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</si>
  <si>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</si>
  <si>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</si>
  <si>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</si>
  <si>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</si>
  <si>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</si>
  <si>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</si>
  <si>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</si>
  <si>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</si>
  <si>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</si>
  <si>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</si>
  <si>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</si>
  <si>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</si>
  <si>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</si>
  <si>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</si>
  <si>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</si>
  <si>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</si>
  <si>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</si>
  <si>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</si>
  <si>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</si>
  <si>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</si>
  <si>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</si>
  <si>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</si>
  <si>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</si>
  <si>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</si>
  <si>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</si>
  <si>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</si>
  <si>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</si>
  <si>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Igor Križaj</t>
  </si>
  <si>
    <t>P1-0207</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</si>
  <si>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</si>
  <si>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</si>
  <si>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</si>
  <si>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</si>
  <si>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</si>
  <si>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</si>
  <si>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</si>
  <si>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</si>
  <si>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</si>
  <si>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</si>
  <si>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</si>
  <si>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</si>
  <si>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</si>
  <si>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</si>
  <si>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</si>
  <si>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</si>
  <si>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</si>
  <si>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</si>
  <si>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</si>
  <si>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</si>
  <si>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</si>
  <si>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</si>
  <si>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</si>
  <si>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</si>
  <si>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</si>
  <si>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</si>
  <si>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</si>
  <si>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</si>
  <si>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80%;</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</si>
  <si>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</si>
  <si>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</si>
  <si>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</si>
  <si>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</si>
  <si>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</si>
  <si>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</si>
  <si>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</si>
  <si>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</si>
  <si>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</si>
  <si>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</si>
  <si>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</si>
  <si>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</si>
  <si>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</si>
  <si>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</si>
  <si>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</si>
  <si>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</si>
  <si>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</si>
  <si>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</si>
  <si>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</si>
  <si>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</si>
  <si>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</si>
  <si>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</si>
  <si>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</si>
  <si>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Romana Marinšek Logar</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</si>
  <si>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</si>
  <si>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</si>
  <si>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</si>
  <si>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</si>
  <si>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</si>
  <si>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</si>
  <si>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</si>
  <si>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</si>
  <si>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</si>
  <si>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</si>
  <si>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</si>
  <si>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</si>
  <si>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SAFE FODD ERA (BIOTRANSPORT)</t>
  </si>
  <si>
    <t>Katja Istenič, Polona Jamnik</t>
  </si>
  <si>
    <t>J4-0838</t>
  </si>
  <si>
    <t>Sonja Smole Možina</t>
  </si>
  <si>
    <t>iQ - Check Real-time PCR System (ABI PRISM 7500)</t>
  </si>
  <si>
    <r>
      <t>Instrument ABI 
PRISM® 7500 SDS</t>
    </r>
    <r>
      <rPr>
        <sz val="10"/>
        <rFont val="Arial"/>
        <family val="0"/>
      </rPr>
      <t xml:space="preserve"> </t>
    </r>
  </si>
  <si>
    <t>Gregor Anderluh</t>
  </si>
  <si>
    <t>Vesna Hodnik</t>
  </si>
  <si>
    <t>Axioimager Z.1 (Zeiss) with  Apotome</t>
  </si>
  <si>
    <t>L1-2278</t>
  </si>
  <si>
    <t>Ion Gutierrez Aguirre (Nacionalni Inštitut za biologijo)</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</si>
  <si>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</si>
  <si>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</si>
  <si>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</si>
  <si>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</si>
  <si>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</si>
  <si>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</si>
  <si>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</si>
  <si>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</si>
  <si>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</si>
  <si>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</si>
  <si>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Brus</t>
  </si>
  <si>
    <t>CRP V4 - 0346</t>
  </si>
  <si>
    <t>Diaci</t>
  </si>
  <si>
    <t>a) 5.700 EUR; b) 10.122,0 EUR</t>
  </si>
  <si>
    <t>a) APL L4 - 0985; b) APL L4 - 9585</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</si>
  <si>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</si>
  <si>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</si>
  <si>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</si>
  <si>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</si>
  <si>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</si>
  <si>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</si>
  <si>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Veronika Abram</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</si>
  <si>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</si>
  <si>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</si>
  <si>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</si>
  <si>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</si>
  <si>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</si>
  <si>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</si>
  <si>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</si>
  <si>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</si>
  <si>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</si>
  <si>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</si>
  <si>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</si>
  <si>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</si>
  <si>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</si>
  <si>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</si>
  <si>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</si>
  <si>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</si>
  <si>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</si>
  <si>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</si>
  <si>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</si>
  <si>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</si>
  <si>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Alenka Gaberščik</t>
  </si>
  <si>
    <t>Domen Leštan</t>
  </si>
  <si>
    <t>Zdravko Kravanja</t>
  </si>
  <si>
    <t>Hrvoje Petković</t>
  </si>
  <si>
    <t>Terezija Golob</t>
  </si>
  <si>
    <t>Božidar Žlender</t>
  </si>
  <si>
    <t>Damijan Miklavčič</t>
  </si>
  <si>
    <t>Vladka Čurin Šerbec</t>
  </si>
  <si>
    <t>Anja Klančnik</t>
  </si>
  <si>
    <t>Ines Mandič-Mulec</t>
  </si>
  <si>
    <t>Stanislav Tojnko</t>
  </si>
  <si>
    <t>Stanislav Trdan</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</si>
  <si>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</si>
  <si>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</si>
  <si>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</si>
  <si>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</si>
  <si>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</si>
  <si>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</si>
  <si>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</si>
  <si>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</si>
  <si>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</si>
  <si>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</si>
  <si>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</si>
  <si>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</si>
  <si>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</si>
  <si>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</si>
  <si>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</si>
  <si>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</si>
  <si>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</si>
  <si>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</si>
  <si>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</si>
  <si>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</si>
  <si>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L4-1013</t>
  </si>
  <si>
    <t>Milica Kač</t>
  </si>
  <si>
    <t>R4--1083</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</si>
  <si>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</si>
  <si>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</si>
  <si>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</si>
  <si>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</si>
  <si>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</si>
  <si>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</si>
  <si>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</si>
  <si>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</si>
  <si>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</si>
  <si>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</si>
  <si>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</si>
  <si>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</si>
  <si>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</si>
  <si>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</si>
  <si>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</si>
  <si>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</si>
  <si>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</si>
  <si>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</si>
  <si>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</si>
  <si>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</si>
  <si>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</si>
  <si>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</si>
  <si>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</si>
  <si>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</si>
  <si>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</si>
  <si>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</si>
  <si>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</si>
  <si>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</si>
  <si>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</si>
  <si>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</si>
  <si>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</si>
  <si>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</si>
  <si>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</si>
  <si>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</si>
  <si>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</si>
  <si>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</si>
  <si>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</si>
  <si>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</si>
  <si>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</si>
  <si>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</si>
  <si>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</si>
  <si>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</si>
  <si>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</si>
  <si>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</si>
  <si>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</si>
  <si>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</si>
  <si>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</si>
  <si>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</si>
  <si>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</si>
  <si>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</si>
  <si>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</si>
  <si>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</si>
  <si>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</si>
  <si>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</si>
  <si>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</si>
  <si>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</si>
  <si>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</si>
  <si>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</si>
  <si>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</si>
  <si>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</si>
  <si>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</si>
  <si>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</si>
  <si>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</si>
  <si>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</si>
  <si>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</si>
  <si>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</si>
  <si>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</si>
  <si>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</si>
  <si>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V ________________________z dne 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</si>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</sst>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7">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82">
    <xf numFmtId="0" fontId="0" fillId="0" borderId="0" xfId="0" applyAlignment="1">
      <alignment/>
    </xf>
    <xf numFmtId="0" fontId="0" fillId="0" borderId="0" xfId="0" applyFill="1" applyAlignment="1">
      <alignment/>
    </xf>
    <xf numFmtId="0" fontId="0" fillId="0" borderId="10" xfId="0" applyBorder="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20" borderId="18" xfId="0" applyFont="1" applyFill="1" applyBorder="1" applyAlignment="1">
      <alignment/>
    </xf>
    <xf numFmtId="0" fontId="7" fillId="20" borderId="19" xfId="0" applyFont="1" applyFill="1" applyBorder="1" applyAlignment="1">
      <alignment/>
    </xf>
    <xf numFmtId="0" fontId="6" fillId="20" borderId="19" xfId="0" applyFont="1" applyFill="1" applyBorder="1" applyAlignment="1">
      <alignment/>
    </xf>
    <xf numFmtId="0" fontId="6" fillId="20" borderId="20"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0" fontId="0" fillId="20" borderId="10" xfId="0" applyFill="1" applyBorder="1" applyAlignment="1">
      <alignment vertical="top" wrapText="1"/>
    </xf>
    <xf numFmtId="4" fontId="0" fillId="24" borderId="10" xfId="0" applyNumberFormat="1" applyFill="1" applyBorder="1" applyAlignment="1">
      <alignment vertical="top"/>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0" xfId="0" applyFill="1" applyBorder="1" applyAlignment="1">
      <alignment wrapText="1"/>
    </xf>
    <xf numFmtId="0" fontId="0" fillId="20" borderId="10" xfId="0" applyFill="1" applyBorder="1" applyAlignment="1">
      <alignment/>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0" fontId="0" fillId="24" borderId="10" xfId="0" applyFill="1" applyBorder="1" applyAlignment="1">
      <alignment wrapText="1"/>
    </xf>
    <xf numFmtId="9" fontId="0" fillId="24" borderId="10" xfId="0" applyNumberFormat="1" applyFill="1"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0" fontId="0" fillId="20" borderId="10" xfId="0" applyFont="1" applyFill="1" applyBorder="1" applyAlignment="1">
      <alignment wrapText="1"/>
    </xf>
    <xf numFmtId="0" fontId="0" fillId="24" borderId="10" xfId="0" applyFill="1" applyBorder="1" applyAlignment="1">
      <alignment wrapText="1"/>
    </xf>
    <xf numFmtId="2" fontId="0" fillId="0" borderId="10" xfId="0" applyNumberFormat="1" applyFill="1" applyBorder="1" applyAlignment="1">
      <alignment wrapText="1"/>
    </xf>
    <xf numFmtId="0" fontId="0" fillId="24" borderId="10" xfId="0" applyFill="1" applyBorder="1" applyAlignment="1">
      <alignment/>
    </xf>
    <xf numFmtId="0" fontId="0" fillId="0" borderId="10" xfId="0" applyFill="1" applyBorder="1" applyAlignment="1">
      <alignment/>
    </xf>
    <xf numFmtId="0" fontId="0" fillId="0" borderId="10" xfId="0" applyFill="1" applyBorder="1" applyAlignment="1">
      <alignment horizontal="right" wrapText="1"/>
    </xf>
    <xf numFmtId="0" fontId="2" fillId="0" borderId="10" xfId="0" applyFont="1" applyFill="1" applyBorder="1" applyAlignment="1">
      <alignment horizontal="left" vertical="top" wrapText="1"/>
    </xf>
    <xf numFmtId="0" fontId="0" fillId="0" borderId="10" xfId="0" applyFill="1" applyBorder="1" applyAlignment="1">
      <alignment vertical="top" wrapText="1"/>
    </xf>
    <xf numFmtId="46" fontId="0" fillId="0" borderId="10" xfId="0" applyNumberFormat="1" applyFill="1" applyBorder="1" applyAlignment="1">
      <alignment vertical="top" wrapText="1"/>
    </xf>
    <xf numFmtId="9" fontId="0" fillId="0" borderId="10" xfId="0" applyNumberFormat="1" applyFill="1" applyBorder="1" applyAlignment="1">
      <alignment vertical="top" wrapText="1"/>
    </xf>
    <xf numFmtId="0" fontId="2" fillId="20" borderId="10" xfId="0" applyFont="1" applyFill="1" applyBorder="1" applyAlignment="1">
      <alignment/>
    </xf>
    <xf numFmtId="9" fontId="0" fillId="20" borderId="10" xfId="0" applyNumberFormat="1" applyFill="1" applyBorder="1" applyAlignment="1">
      <alignment wrapText="1"/>
    </xf>
    <xf numFmtId="0" fontId="2" fillId="0" borderId="10" xfId="0" applyFont="1" applyFill="1" applyBorder="1" applyAlignment="1">
      <alignment/>
    </xf>
    <xf numFmtId="9" fontId="0" fillId="0" borderId="10" xfId="0" applyNumberFormat="1" applyFill="1" applyBorder="1" applyAlignment="1">
      <alignment wrapText="1"/>
    </xf>
    <xf numFmtId="0" fontId="0" fillId="24" borderId="10" xfId="0" applyFont="1" applyFill="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4" fontId="0" fillId="24" borderId="10" xfId="0" applyNumberFormat="1" applyFont="1" applyFill="1" applyBorder="1" applyAlignment="1">
      <alignment vertical="top" wrapText="1"/>
    </xf>
    <xf numFmtId="0" fontId="0" fillId="24" borderId="10" xfId="0" applyFont="1" applyFill="1" applyBorder="1" applyAlignment="1">
      <alignment wrapText="1"/>
    </xf>
    <xf numFmtId="0" fontId="2"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NumberFormat="1" applyFill="1" applyBorder="1" applyAlignment="1">
      <alignment wrapText="1"/>
    </xf>
    <xf numFmtId="0" fontId="0" fillId="24" borderId="10" xfId="0" applyFont="1" applyFill="1" applyBorder="1" applyAlignment="1">
      <alignment vertical="top" wrapText="1"/>
    </xf>
    <xf numFmtId="4" fontId="0" fillId="24" borderId="10" xfId="0" applyNumberFormat="1" applyFont="1" applyFill="1" applyBorder="1" applyAlignment="1">
      <alignment vertical="top" wrapText="1"/>
    </xf>
    <xf numFmtId="17" fontId="0" fillId="24" borderId="10" xfId="0" applyNumberFormat="1" applyFont="1" applyFill="1" applyBorder="1" applyAlignment="1">
      <alignment vertical="top" wrapText="1"/>
    </xf>
    <xf numFmtId="0" fontId="0" fillId="20" borderId="10" xfId="0" applyFont="1" applyFill="1" applyBorder="1" applyAlignment="1">
      <alignment wrapText="1"/>
    </xf>
    <xf numFmtId="0" fontId="0" fillId="2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4" fontId="0" fillId="0" borderId="10" xfId="0" applyNumberFormat="1" applyFont="1" applyFill="1" applyBorder="1" applyAlignment="1">
      <alignment vertical="top" wrapText="1"/>
    </xf>
    <xf numFmtId="3" fontId="0" fillId="0" borderId="10" xfId="0" applyNumberForma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4" fontId="0" fillId="0" borderId="10" xfId="0" applyNumberForma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24" borderId="10" xfId="0" applyNumberFormat="1" applyFill="1" applyBorder="1" applyAlignment="1">
      <alignment wrapText="1"/>
    </xf>
    <xf numFmtId="2"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6" fillId="0" borderId="16" xfId="0" applyFont="1" applyFill="1" applyBorder="1" applyAlignment="1">
      <alignment horizontal="center" wrapText="1"/>
    </xf>
    <xf numFmtId="0" fontId="0" fillId="0" borderId="10" xfId="0"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vertical="top" wrapText="1"/>
    </xf>
    <xf numFmtId="0" fontId="0" fillId="0" borderId="0" xfId="0" applyFill="1" applyAlignment="1">
      <alignment/>
    </xf>
    <xf numFmtId="0" fontId="2"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0" fillId="0" borderId="10" xfId="0" applyFill="1" applyBorder="1" applyAlignment="1">
      <alignment horizontal="center"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20" borderId="10" xfId="0" applyFill="1" applyBorder="1" applyAlignment="1">
      <alignment wrapText="1"/>
    </xf>
    <xf numFmtId="9" fontId="0" fillId="20" borderId="10" xfId="0" applyNumberFormat="1" applyFill="1" applyBorder="1" applyAlignment="1">
      <alignment vertical="top" wrapText="1"/>
    </xf>
    <xf numFmtId="9" fontId="0" fillId="20" borderId="10" xfId="0" applyNumberFormat="1" applyFon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ill="1" applyBorder="1" applyAlignment="1">
      <alignment vertical="top"/>
    </xf>
    <xf numFmtId="0" fontId="0" fillId="20" borderId="0" xfId="0" applyFont="1" applyFill="1" applyAlignment="1">
      <alignment vertical="top"/>
    </xf>
    <xf numFmtId="9" fontId="0" fillId="20" borderId="10" xfId="0" applyNumberFormat="1" applyFont="1" applyFill="1" applyBorder="1" applyAlignment="1">
      <alignment wrapText="1"/>
    </xf>
    <xf numFmtId="0" fontId="0" fillId="20" borderId="10" xfId="0" applyFill="1" applyBorder="1" applyAlignment="1">
      <alignment vertical="top"/>
    </xf>
    <xf numFmtId="0" fontId="0" fillId="0" borderId="10" xfId="0" applyFont="1" applyFill="1" applyBorder="1" applyAlignment="1">
      <alignment wrapText="1"/>
    </xf>
    <xf numFmtId="0" fontId="0" fillId="0" borderId="10" xfId="0" applyFill="1" applyBorder="1" applyAlignment="1">
      <alignment horizontal="right" wrapText="1"/>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2" fontId="0" fillId="0" borderId="10" xfId="0" applyNumberFormat="1" applyFill="1" applyBorder="1" applyAlignment="1">
      <alignment wrapText="1"/>
    </xf>
    <xf numFmtId="0" fontId="0" fillId="0" borderId="10" xfId="0" applyFill="1" applyBorder="1" applyAlignment="1">
      <alignment wrapText="1"/>
    </xf>
    <xf numFmtId="0" fontId="0" fillId="0" borderId="10" xfId="0" applyFont="1" applyFill="1" applyBorder="1" applyAlignment="1">
      <alignment horizontal="left" vertical="top" wrapText="1"/>
    </xf>
    <xf numFmtId="9" fontId="0" fillId="0" borderId="10" xfId="0" applyNumberFormat="1" applyFill="1" applyBorder="1" applyAlignment="1">
      <alignment horizontal="lef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20" borderId="10" xfId="0" applyNumberFormat="1" applyFill="1" applyBorder="1" applyAlignment="1">
      <alignment vertical="top" wrapText="1"/>
    </xf>
    <xf numFmtId="0" fontId="0" fillId="20" borderId="10" xfId="0" applyNumberFormat="1" applyFill="1" applyBorder="1" applyAlignment="1">
      <alignment horizontal="left" vertical="top"/>
    </xf>
    <xf numFmtId="9" fontId="0" fillId="20" borderId="10" xfId="0" applyNumberFormat="1" applyFill="1" applyBorder="1" applyAlignment="1">
      <alignment horizontal="left" vertical="top" wrapText="1"/>
    </xf>
    <xf numFmtId="0" fontId="6" fillId="0" borderId="0" xfId="0" applyFont="1" applyFill="1" applyBorder="1" applyAlignment="1">
      <alignment/>
    </xf>
    <xf numFmtId="0" fontId="0" fillId="0" borderId="0" xfId="0" applyFill="1" applyAlignment="1">
      <alignment/>
    </xf>
    <xf numFmtId="0" fontId="4" fillId="0" borderId="0" xfId="0" applyFont="1" applyFill="1" applyAlignment="1">
      <alignment/>
    </xf>
    <xf numFmtId="0" fontId="6" fillId="0" borderId="27" xfId="0" applyFont="1" applyBorder="1" applyAlignment="1">
      <alignment horizontal="center" wrapText="1"/>
    </xf>
    <xf numFmtId="0" fontId="6" fillId="0" borderId="16"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1"/>
  <sheetViews>
    <sheetView showGridLines="0" tabSelected="1" zoomScale="75" zoomScaleNormal="75" zoomScaleSheetLayoutView="100" zoomScalePageLayoutView="0" workbookViewId="0" topLeftCell="M1">
      <pane ySplit="3" topLeftCell="BM44" activePane="bottomLeft" state="frozen"/>
      <selection pane="topLeft" activeCell="A1" sqref="A1"/>
      <selection pane="bottomLeft" activeCell="AA3" sqref="AA3"/>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3" max="23" width="9.140625" style="1" customWidth="1"/>
    <col min="24" max="24" width="15.421875" style="0" customWidth="1"/>
    <col min="26" max="26" width="15.8515625" style="0" customWidth="1"/>
    <col min="27" max="27" width="11.00390625" style="0" customWidth="1"/>
    <col min="29" max="29" width="11.8515625" style="0" customWidth="1"/>
    <col min="30" max="30" width="12.00390625" style="0" customWidth="1"/>
    <col min="32" max="33" width="11.28125" style="0" customWidth="1"/>
    <col min="35" max="35" width="13.7109375" style="0" customWidth="1"/>
    <col min="36" max="36" width="12.00390625" style="0" customWidth="1"/>
    <col min="39" max="39" width="11.8515625" style="0" customWidth="1"/>
  </cols>
  <sheetData>
    <row r="1" spans="1:15" ht="31.5" customHeight="1">
      <c r="A1" s="177" t="s">
        <v>328</v>
      </c>
      <c r="B1" s="176"/>
      <c r="C1" s="176"/>
      <c r="D1" s="176"/>
      <c r="E1" s="176"/>
      <c r="F1" s="176"/>
      <c r="G1" s="176"/>
      <c r="K1" s="6"/>
      <c r="L1" s="1"/>
      <c r="M1" s="1"/>
      <c r="N1" s="1"/>
      <c r="O1" s="1"/>
    </row>
    <row r="2" spans="1:15" ht="18.75" thickBot="1">
      <c r="A2" s="7"/>
      <c r="B2" s="7"/>
      <c r="C2" s="7"/>
      <c r="D2" s="7"/>
      <c r="E2" s="7"/>
      <c r="F2" s="8"/>
      <c r="K2" s="6"/>
      <c r="L2" s="1"/>
      <c r="M2" s="1"/>
      <c r="N2" s="1"/>
      <c r="O2" s="1"/>
    </row>
    <row r="3" spans="1:40" ht="93.75" customHeight="1" thickBot="1">
      <c r="A3" s="9" t="s">
        <v>329</v>
      </c>
      <c r="B3" s="10" t="s">
        <v>296</v>
      </c>
      <c r="C3" s="11" t="s">
        <v>297</v>
      </c>
      <c r="D3" s="12" t="s">
        <v>330</v>
      </c>
      <c r="E3" s="12" t="s">
        <v>298</v>
      </c>
      <c r="F3" s="12" t="s">
        <v>299</v>
      </c>
      <c r="G3" s="12" t="s">
        <v>300</v>
      </c>
      <c r="H3" s="12" t="s">
        <v>307</v>
      </c>
      <c r="I3" s="12" t="s">
        <v>301</v>
      </c>
      <c r="J3" s="13" t="s">
        <v>302</v>
      </c>
      <c r="K3" s="14" t="s">
        <v>331</v>
      </c>
      <c r="L3" s="12" t="s">
        <v>332</v>
      </c>
      <c r="M3" s="12" t="s">
        <v>333</v>
      </c>
      <c r="N3" s="12" t="s">
        <v>303</v>
      </c>
      <c r="O3" s="12" t="s">
        <v>334</v>
      </c>
      <c r="P3" s="21" t="s">
        <v>335</v>
      </c>
      <c r="Q3" s="22" t="s">
        <v>336</v>
      </c>
      <c r="R3" s="178" t="s">
        <v>337</v>
      </c>
      <c r="S3" s="179"/>
      <c r="T3" s="179"/>
      <c r="U3" s="179"/>
      <c r="V3" s="23" t="s">
        <v>338</v>
      </c>
      <c r="W3" s="125" t="s">
        <v>339</v>
      </c>
      <c r="X3" s="24" t="s">
        <v>340</v>
      </c>
      <c r="Y3" s="25" t="s">
        <v>23</v>
      </c>
      <c r="Z3" s="26"/>
      <c r="AA3" s="26"/>
      <c r="AB3" s="27"/>
      <c r="AC3" s="27"/>
      <c r="AD3" s="27"/>
      <c r="AE3" s="27"/>
      <c r="AF3" s="27"/>
      <c r="AG3" s="27"/>
      <c r="AH3" s="27"/>
      <c r="AI3" s="27"/>
      <c r="AJ3" s="27"/>
      <c r="AK3" s="27"/>
      <c r="AL3" s="27"/>
      <c r="AM3" s="27"/>
      <c r="AN3" s="28"/>
    </row>
    <row r="4" spans="1:40" s="5" customFormat="1" ht="93.75" customHeight="1" thickBot="1">
      <c r="A4" s="15"/>
      <c r="B4" s="16"/>
      <c r="C4" s="17"/>
      <c r="D4" s="18"/>
      <c r="E4" s="18"/>
      <c r="F4" s="18"/>
      <c r="G4" s="18"/>
      <c r="H4" s="18"/>
      <c r="I4" s="18"/>
      <c r="J4" s="19"/>
      <c r="K4" s="20"/>
      <c r="L4" s="18"/>
      <c r="M4" s="18"/>
      <c r="N4" s="18"/>
      <c r="O4" s="18"/>
      <c r="P4" s="33"/>
      <c r="Q4" s="33"/>
      <c r="R4" s="34" t="s">
        <v>341</v>
      </c>
      <c r="S4" s="34" t="s">
        <v>342</v>
      </c>
      <c r="T4" s="34" t="s">
        <v>343</v>
      </c>
      <c r="U4" s="34" t="s">
        <v>344</v>
      </c>
      <c r="V4" s="35"/>
      <c r="W4" s="35"/>
      <c r="X4" s="36"/>
      <c r="Y4" s="37" t="s">
        <v>345</v>
      </c>
      <c r="Z4" s="38" t="s">
        <v>346</v>
      </c>
      <c r="AA4" s="38" t="s">
        <v>347</v>
      </c>
      <c r="AB4" s="38" t="s">
        <v>348</v>
      </c>
      <c r="AC4" s="39" t="s">
        <v>349</v>
      </c>
      <c r="AD4" s="34" t="s">
        <v>347</v>
      </c>
      <c r="AE4" s="34" t="s">
        <v>348</v>
      </c>
      <c r="AF4" s="38" t="s">
        <v>350</v>
      </c>
      <c r="AG4" s="38" t="s">
        <v>347</v>
      </c>
      <c r="AH4" s="38" t="s">
        <v>348</v>
      </c>
      <c r="AI4" s="34" t="s">
        <v>351</v>
      </c>
      <c r="AJ4" s="34" t="s">
        <v>347</v>
      </c>
      <c r="AK4" s="34" t="s">
        <v>348</v>
      </c>
      <c r="AL4" s="38" t="s">
        <v>352</v>
      </c>
      <c r="AM4" s="38" t="s">
        <v>347</v>
      </c>
      <c r="AN4" s="40" t="s">
        <v>348</v>
      </c>
    </row>
    <row r="5" spans="1:40" s="4" customFormat="1" ht="204">
      <c r="A5" s="68" t="s">
        <v>308</v>
      </c>
      <c r="B5" s="86">
        <v>481</v>
      </c>
      <c r="C5" s="58">
        <v>16</v>
      </c>
      <c r="D5" s="43"/>
      <c r="E5" s="130" t="s">
        <v>385</v>
      </c>
      <c r="F5" s="131">
        <v>10583</v>
      </c>
      <c r="G5" s="126" t="s">
        <v>315</v>
      </c>
      <c r="H5" s="126"/>
      <c r="I5" s="126" t="s">
        <v>377</v>
      </c>
      <c r="J5" s="132">
        <v>64810.55</v>
      </c>
      <c r="K5" s="133" t="s">
        <v>304</v>
      </c>
      <c r="L5" s="49" t="s">
        <v>378</v>
      </c>
      <c r="M5" s="49" t="s">
        <v>379</v>
      </c>
      <c r="N5" s="49" t="s">
        <v>380</v>
      </c>
      <c r="O5" s="49" t="s">
        <v>381</v>
      </c>
      <c r="P5" s="49" t="s">
        <v>382</v>
      </c>
      <c r="Q5" s="122">
        <f aca="true" t="shared" si="0" ref="Q5:Q19">+U5</f>
        <v>7.624770588235295</v>
      </c>
      <c r="R5" s="122">
        <f aca="true" t="shared" si="1" ref="R5:R19">+J5/1700/5</f>
        <v>7.624770588235295</v>
      </c>
      <c r="S5" s="49"/>
      <c r="T5" s="49"/>
      <c r="U5" s="122">
        <f aca="true" t="shared" si="2" ref="U5:U19">+R5</f>
        <v>7.624770588235295</v>
      </c>
      <c r="V5" s="50">
        <v>0.75</v>
      </c>
      <c r="W5" s="126"/>
      <c r="X5" s="49" t="s">
        <v>383</v>
      </c>
      <c r="Y5" s="151">
        <v>0</v>
      </c>
      <c r="Z5" s="142" t="s">
        <v>384</v>
      </c>
      <c r="AA5" s="41"/>
      <c r="AB5" s="41"/>
      <c r="AC5" s="43"/>
      <c r="AD5" s="43"/>
      <c r="AE5" s="43"/>
      <c r="AF5" s="41"/>
      <c r="AG5" s="41"/>
      <c r="AH5" s="41"/>
      <c r="AI5" s="43"/>
      <c r="AJ5" s="43"/>
      <c r="AK5" s="43"/>
      <c r="AL5" s="41"/>
      <c r="AM5" s="41"/>
      <c r="AN5" s="41"/>
    </row>
    <row r="6" spans="1:40" s="4" customFormat="1" ht="114.75">
      <c r="A6" s="68" t="s">
        <v>308</v>
      </c>
      <c r="B6" s="86">
        <v>481</v>
      </c>
      <c r="C6" s="60">
        <v>19</v>
      </c>
      <c r="D6" s="43"/>
      <c r="E6" s="96" t="s">
        <v>314</v>
      </c>
      <c r="F6" s="97">
        <v>5994</v>
      </c>
      <c r="G6" s="60" t="s">
        <v>321</v>
      </c>
      <c r="H6" s="60">
        <v>2000</v>
      </c>
      <c r="I6" s="60" t="s">
        <v>322</v>
      </c>
      <c r="J6" s="90">
        <v>53068.26</v>
      </c>
      <c r="K6" s="94" t="s">
        <v>304</v>
      </c>
      <c r="L6" s="30" t="s">
        <v>317</v>
      </c>
      <c r="M6" s="29" t="s">
        <v>318</v>
      </c>
      <c r="N6" s="29" t="s">
        <v>323</v>
      </c>
      <c r="O6" s="29" t="s">
        <v>324</v>
      </c>
      <c r="P6" s="3"/>
      <c r="Q6" s="122">
        <f t="shared" si="0"/>
        <v>6.243324705882353</v>
      </c>
      <c r="R6" s="122">
        <f t="shared" si="1"/>
        <v>6.243324705882353</v>
      </c>
      <c r="S6" s="49"/>
      <c r="T6" s="49"/>
      <c r="U6" s="122">
        <f t="shared" si="2"/>
        <v>6.243324705882353</v>
      </c>
      <c r="V6" s="3"/>
      <c r="W6" s="43"/>
      <c r="X6" s="3"/>
      <c r="Y6" s="58">
        <v>0</v>
      </c>
      <c r="Z6" s="31"/>
      <c r="AA6" s="41"/>
      <c r="AB6" s="41"/>
      <c r="AC6" s="60"/>
      <c r="AD6" s="43"/>
      <c r="AE6" s="43"/>
      <c r="AF6" s="31"/>
      <c r="AG6" s="41"/>
      <c r="AH6" s="41"/>
      <c r="AI6" s="60"/>
      <c r="AJ6" s="43"/>
      <c r="AK6" s="43"/>
      <c r="AL6" s="41"/>
      <c r="AM6" s="41"/>
      <c r="AN6" s="41"/>
    </row>
    <row r="7" spans="1:40" s="4" customFormat="1" ht="114.75">
      <c r="A7" s="68" t="s">
        <v>308</v>
      </c>
      <c r="B7" s="69">
        <v>481</v>
      </c>
      <c r="C7" s="58">
        <v>104</v>
      </c>
      <c r="D7" s="43"/>
      <c r="E7" s="76" t="s">
        <v>376</v>
      </c>
      <c r="F7" s="72">
        <v>14056</v>
      </c>
      <c r="G7" s="43" t="s">
        <v>310</v>
      </c>
      <c r="H7" s="43">
        <v>2004</v>
      </c>
      <c r="I7" s="43" t="s">
        <v>371</v>
      </c>
      <c r="J7" s="73">
        <v>133533.63</v>
      </c>
      <c r="K7" s="69" t="s">
        <v>305</v>
      </c>
      <c r="L7" s="3" t="s">
        <v>372</v>
      </c>
      <c r="M7" s="3" t="s">
        <v>373</v>
      </c>
      <c r="N7" s="3" t="s">
        <v>374</v>
      </c>
      <c r="O7" s="3" t="s">
        <v>375</v>
      </c>
      <c r="P7" s="3" t="s">
        <v>359</v>
      </c>
      <c r="Q7" s="122">
        <f t="shared" si="0"/>
        <v>15.709838823529413</v>
      </c>
      <c r="R7" s="122">
        <f t="shared" si="1"/>
        <v>15.709838823529413</v>
      </c>
      <c r="S7" s="49"/>
      <c r="T7" s="49"/>
      <c r="U7" s="122">
        <f t="shared" si="2"/>
        <v>15.709838823529413</v>
      </c>
      <c r="V7" s="69"/>
      <c r="W7" s="69">
        <v>100</v>
      </c>
      <c r="X7" s="3"/>
      <c r="Y7" s="58">
        <v>0</v>
      </c>
      <c r="Z7" s="41"/>
      <c r="AA7" s="41"/>
      <c r="AB7" s="41"/>
      <c r="AC7" s="43"/>
      <c r="AD7" s="43"/>
      <c r="AE7" s="43"/>
      <c r="AF7" s="41"/>
      <c r="AG7" s="41"/>
      <c r="AH7" s="41"/>
      <c r="AI7" s="43"/>
      <c r="AJ7" s="43"/>
      <c r="AK7" s="43"/>
      <c r="AL7" s="41"/>
      <c r="AM7" s="41"/>
      <c r="AN7" s="41"/>
    </row>
    <row r="8" spans="1:40" s="4" customFormat="1" ht="114.75">
      <c r="A8" s="68" t="s">
        <v>308</v>
      </c>
      <c r="B8" s="69">
        <v>481</v>
      </c>
      <c r="C8" s="58">
        <v>113</v>
      </c>
      <c r="D8" s="43" t="s">
        <v>326</v>
      </c>
      <c r="E8" s="76" t="s">
        <v>392</v>
      </c>
      <c r="F8" s="72">
        <v>16075</v>
      </c>
      <c r="G8" s="43" t="s">
        <v>311</v>
      </c>
      <c r="H8" s="43">
        <v>2004</v>
      </c>
      <c r="I8" s="43" t="s">
        <v>393</v>
      </c>
      <c r="J8" s="73">
        <v>50075.11</v>
      </c>
      <c r="K8" s="69" t="s">
        <v>305</v>
      </c>
      <c r="L8" s="3" t="s">
        <v>387</v>
      </c>
      <c r="M8" s="3" t="s">
        <v>388</v>
      </c>
      <c r="N8" s="3" t="s">
        <v>394</v>
      </c>
      <c r="O8" s="3" t="s">
        <v>395</v>
      </c>
      <c r="P8" s="3"/>
      <c r="Q8" s="122">
        <f t="shared" si="0"/>
        <v>5.891189411764706</v>
      </c>
      <c r="R8" s="122">
        <f t="shared" si="1"/>
        <v>5.891189411764706</v>
      </c>
      <c r="S8" s="49"/>
      <c r="T8" s="49"/>
      <c r="U8" s="122">
        <f t="shared" si="2"/>
        <v>5.891189411764706</v>
      </c>
      <c r="V8" s="3"/>
      <c r="W8" s="43"/>
      <c r="X8" s="3"/>
      <c r="Y8" s="58">
        <v>90</v>
      </c>
      <c r="Z8" s="41" t="s">
        <v>326</v>
      </c>
      <c r="AA8" s="41" t="s">
        <v>249</v>
      </c>
      <c r="AB8" s="41">
        <v>90</v>
      </c>
      <c r="AC8" s="43"/>
      <c r="AD8" s="43"/>
      <c r="AE8" s="43"/>
      <c r="AF8" s="41"/>
      <c r="AG8" s="41"/>
      <c r="AH8" s="41"/>
      <c r="AI8" s="43"/>
      <c r="AJ8" s="43"/>
      <c r="AK8" s="43"/>
      <c r="AL8" s="41"/>
      <c r="AM8" s="41"/>
      <c r="AN8" s="41"/>
    </row>
    <row r="9" spans="1:40" s="4" customFormat="1" ht="114.75">
      <c r="A9" s="68" t="s">
        <v>308</v>
      </c>
      <c r="B9" s="69">
        <v>481</v>
      </c>
      <c r="C9" s="58">
        <v>116</v>
      </c>
      <c r="D9" s="43"/>
      <c r="E9" s="76" t="s">
        <v>358</v>
      </c>
      <c r="F9" s="72"/>
      <c r="G9" s="43" t="s">
        <v>366</v>
      </c>
      <c r="H9" s="43"/>
      <c r="I9" s="43" t="s">
        <v>367</v>
      </c>
      <c r="J9" s="73">
        <v>40060.09</v>
      </c>
      <c r="K9" s="69" t="s">
        <v>305</v>
      </c>
      <c r="L9" s="3" t="s">
        <v>317</v>
      </c>
      <c r="M9" s="3" t="s">
        <v>318</v>
      </c>
      <c r="N9" s="3" t="s">
        <v>368</v>
      </c>
      <c r="O9" s="3" t="s">
        <v>369</v>
      </c>
      <c r="P9" s="3">
        <v>3403953</v>
      </c>
      <c r="Q9" s="122">
        <f t="shared" si="0"/>
        <v>4.712951764705882</v>
      </c>
      <c r="R9" s="122">
        <f t="shared" si="1"/>
        <v>4.712951764705882</v>
      </c>
      <c r="S9" s="49"/>
      <c r="T9" s="49"/>
      <c r="U9" s="122">
        <f t="shared" si="2"/>
        <v>4.712951764705882</v>
      </c>
      <c r="V9" s="3"/>
      <c r="W9" s="43">
        <v>88.33</v>
      </c>
      <c r="X9" s="3"/>
      <c r="Y9" s="58">
        <v>0</v>
      </c>
      <c r="Z9" s="41"/>
      <c r="AA9" s="41"/>
      <c r="AB9" s="41"/>
      <c r="AC9" s="43"/>
      <c r="AD9" s="43"/>
      <c r="AE9" s="43"/>
      <c r="AF9" s="41"/>
      <c r="AG9" s="41"/>
      <c r="AH9" s="41"/>
      <c r="AI9" s="43"/>
      <c r="AJ9" s="43"/>
      <c r="AK9" s="43"/>
      <c r="AL9" s="41"/>
      <c r="AM9" s="41"/>
      <c r="AN9" s="41"/>
    </row>
    <row r="10" spans="1:40" s="4" customFormat="1" ht="76.5">
      <c r="A10" s="60" t="s">
        <v>308</v>
      </c>
      <c r="B10" s="86">
        <v>481</v>
      </c>
      <c r="C10" s="87">
        <v>102</v>
      </c>
      <c r="D10" s="86"/>
      <c r="E10" s="60" t="s">
        <v>312</v>
      </c>
      <c r="F10" s="60">
        <v>6404</v>
      </c>
      <c r="G10" s="60" t="s">
        <v>313</v>
      </c>
      <c r="H10" s="60">
        <v>2008</v>
      </c>
      <c r="I10" s="104" t="s">
        <v>360</v>
      </c>
      <c r="J10" s="105">
        <v>220225.8</v>
      </c>
      <c r="K10" s="106" t="s">
        <v>306</v>
      </c>
      <c r="L10" s="30" t="s">
        <v>361</v>
      </c>
      <c r="M10" s="3" t="s">
        <v>362</v>
      </c>
      <c r="N10" s="3" t="s">
        <v>363</v>
      </c>
      <c r="O10" s="3" t="s">
        <v>364</v>
      </c>
      <c r="P10" s="3">
        <v>3404609</v>
      </c>
      <c r="Q10" s="122">
        <f t="shared" si="0"/>
        <v>25.90891764705882</v>
      </c>
      <c r="R10" s="122">
        <f t="shared" si="1"/>
        <v>25.90891764705882</v>
      </c>
      <c r="S10" s="49"/>
      <c r="T10" s="49"/>
      <c r="U10" s="122">
        <f t="shared" si="2"/>
        <v>25.90891764705882</v>
      </c>
      <c r="V10" s="3">
        <v>95</v>
      </c>
      <c r="W10" s="43">
        <v>56.67</v>
      </c>
      <c r="X10" s="3"/>
      <c r="Y10" s="58">
        <v>100</v>
      </c>
      <c r="Z10" s="41" t="s">
        <v>365</v>
      </c>
      <c r="AA10" s="41" t="s">
        <v>312</v>
      </c>
      <c r="AB10" s="41">
        <v>100</v>
      </c>
      <c r="AC10" s="43"/>
      <c r="AD10" s="43"/>
      <c r="AE10" s="43"/>
      <c r="AF10" s="41"/>
      <c r="AG10" s="41"/>
      <c r="AH10" s="41"/>
      <c r="AI10" s="43"/>
      <c r="AJ10" s="43"/>
      <c r="AK10" s="43"/>
      <c r="AL10" s="41"/>
      <c r="AM10" s="41"/>
      <c r="AN10" s="41"/>
    </row>
    <row r="11" spans="1:40" s="4" customFormat="1" ht="318.75">
      <c r="A11" s="60" t="s">
        <v>308</v>
      </c>
      <c r="B11" s="86">
        <v>481</v>
      </c>
      <c r="C11" s="87">
        <v>116</v>
      </c>
      <c r="D11" s="86"/>
      <c r="E11" s="60" t="s">
        <v>314</v>
      </c>
      <c r="F11" s="60">
        <v>5994</v>
      </c>
      <c r="G11" s="60" t="s">
        <v>316</v>
      </c>
      <c r="H11" s="60">
        <v>2007</v>
      </c>
      <c r="I11" s="118" t="s">
        <v>370</v>
      </c>
      <c r="J11" s="105">
        <v>219000</v>
      </c>
      <c r="K11" s="106" t="s">
        <v>306</v>
      </c>
      <c r="L11" s="30" t="s">
        <v>317</v>
      </c>
      <c r="M11" s="29" t="s">
        <v>318</v>
      </c>
      <c r="N11" s="29" t="s">
        <v>319</v>
      </c>
      <c r="O11" s="29" t="s">
        <v>320</v>
      </c>
      <c r="P11" s="3">
        <v>3404818</v>
      </c>
      <c r="Q11" s="122">
        <f t="shared" si="0"/>
        <v>25.76470588235294</v>
      </c>
      <c r="R11" s="122">
        <f t="shared" si="1"/>
        <v>25.76470588235294</v>
      </c>
      <c r="S11" s="49"/>
      <c r="T11" s="49"/>
      <c r="U11" s="122">
        <f t="shared" si="2"/>
        <v>25.76470588235294</v>
      </c>
      <c r="V11" s="3"/>
      <c r="W11" s="43">
        <v>46.67</v>
      </c>
      <c r="X11" s="3"/>
      <c r="Y11" s="58">
        <v>0</v>
      </c>
      <c r="Z11" s="41"/>
      <c r="AA11" s="41"/>
      <c r="AB11" s="41"/>
      <c r="AC11" s="43"/>
      <c r="AD11" s="43"/>
      <c r="AE11" s="43"/>
      <c r="AF11" s="41"/>
      <c r="AG11" s="41"/>
      <c r="AH11" s="41"/>
      <c r="AI11" s="43"/>
      <c r="AJ11" s="43"/>
      <c r="AK11" s="43"/>
      <c r="AL11" s="41"/>
      <c r="AM11" s="41"/>
      <c r="AN11" s="41"/>
    </row>
    <row r="12" spans="1:40" ht="153">
      <c r="A12" s="43" t="s">
        <v>309</v>
      </c>
      <c r="B12" s="44">
        <v>481</v>
      </c>
      <c r="C12" s="44"/>
      <c r="D12" s="45" t="s">
        <v>326</v>
      </c>
      <c r="E12" s="45" t="s">
        <v>356</v>
      </c>
      <c r="F12" s="45">
        <v>14011</v>
      </c>
      <c r="G12" s="43" t="s">
        <v>327</v>
      </c>
      <c r="H12" s="45">
        <v>2009</v>
      </c>
      <c r="I12" s="51" t="s">
        <v>386</v>
      </c>
      <c r="J12" s="46">
        <v>135000</v>
      </c>
      <c r="K12" s="47" t="s">
        <v>325</v>
      </c>
      <c r="L12" s="3" t="s">
        <v>387</v>
      </c>
      <c r="M12" s="3" t="s">
        <v>388</v>
      </c>
      <c r="N12" s="3" t="s">
        <v>389</v>
      </c>
      <c r="O12" s="48" t="s">
        <v>390</v>
      </c>
      <c r="P12" s="48" t="s">
        <v>357</v>
      </c>
      <c r="Q12" s="122">
        <f t="shared" si="0"/>
        <v>15.88235294117647</v>
      </c>
      <c r="R12" s="122">
        <f t="shared" si="1"/>
        <v>15.88235294117647</v>
      </c>
      <c r="S12" s="49"/>
      <c r="T12" s="49"/>
      <c r="U12" s="122">
        <f t="shared" si="2"/>
        <v>15.88235294117647</v>
      </c>
      <c r="V12" s="2"/>
      <c r="W12" s="57">
        <v>5</v>
      </c>
      <c r="X12" s="2"/>
      <c r="Y12" s="152">
        <v>100</v>
      </c>
      <c r="Z12" s="42" t="s">
        <v>326</v>
      </c>
      <c r="AA12" s="41" t="s">
        <v>249</v>
      </c>
      <c r="AB12" s="42">
        <v>80</v>
      </c>
      <c r="AC12" s="57" t="s">
        <v>391</v>
      </c>
      <c r="AD12" s="43" t="s">
        <v>356</v>
      </c>
      <c r="AE12" s="57">
        <v>20</v>
      </c>
      <c r="AF12" s="42"/>
      <c r="AG12" s="42"/>
      <c r="AH12" s="42"/>
      <c r="AI12" s="57"/>
      <c r="AJ12" s="57"/>
      <c r="AK12" s="57"/>
      <c r="AL12" s="42"/>
      <c r="AM12" s="42"/>
      <c r="AN12" s="42"/>
    </row>
    <row r="13" spans="1:40" s="1" customFormat="1" ht="38.25">
      <c r="A13" s="93" t="s">
        <v>309</v>
      </c>
      <c r="B13" s="94">
        <v>481</v>
      </c>
      <c r="C13" s="95" t="s">
        <v>396</v>
      </c>
      <c r="D13" s="60"/>
      <c r="E13" s="96" t="s">
        <v>397</v>
      </c>
      <c r="F13" s="97"/>
      <c r="G13" s="60" t="s">
        <v>398</v>
      </c>
      <c r="H13" s="60"/>
      <c r="I13" s="60"/>
      <c r="J13" s="90">
        <v>49574.35</v>
      </c>
      <c r="K13" s="94" t="s">
        <v>399</v>
      </c>
      <c r="L13" s="60"/>
      <c r="M13" s="60"/>
      <c r="N13" s="60"/>
      <c r="O13" s="60"/>
      <c r="P13" s="60">
        <v>3804854</v>
      </c>
      <c r="Q13" s="122">
        <f t="shared" si="0"/>
        <v>5.832276470588235</v>
      </c>
      <c r="R13" s="122">
        <f t="shared" si="1"/>
        <v>5.832276470588235</v>
      </c>
      <c r="S13" s="49"/>
      <c r="T13" s="49"/>
      <c r="U13" s="122">
        <f t="shared" si="2"/>
        <v>5.832276470588235</v>
      </c>
      <c r="V13" s="60"/>
      <c r="W13" s="60">
        <v>100</v>
      </c>
      <c r="X13" s="60"/>
      <c r="Y13" s="58">
        <v>0</v>
      </c>
      <c r="Z13" s="31"/>
      <c r="AA13" s="31"/>
      <c r="AB13" s="31"/>
      <c r="AC13" s="60"/>
      <c r="AD13" s="60"/>
      <c r="AE13" s="60"/>
      <c r="AF13" s="31"/>
      <c r="AG13" s="31"/>
      <c r="AH13" s="31"/>
      <c r="AI13" s="60"/>
      <c r="AJ13" s="60"/>
      <c r="AK13" s="60"/>
      <c r="AL13" s="31"/>
      <c r="AM13" s="31"/>
      <c r="AN13" s="31"/>
    </row>
    <row r="14" spans="1:40" s="1" customFormat="1" ht="76.5">
      <c r="A14" s="93" t="s">
        <v>308</v>
      </c>
      <c r="B14" s="86">
        <v>481</v>
      </c>
      <c r="C14" s="95">
        <v>208</v>
      </c>
      <c r="D14" s="60"/>
      <c r="E14" s="96" t="s">
        <v>400</v>
      </c>
      <c r="F14" s="97">
        <v>14835</v>
      </c>
      <c r="G14" s="60" t="s">
        <v>401</v>
      </c>
      <c r="H14" s="60">
        <v>2000</v>
      </c>
      <c r="I14" s="60" t="s">
        <v>402</v>
      </c>
      <c r="J14" s="90">
        <v>94332</v>
      </c>
      <c r="K14" s="94" t="s">
        <v>399</v>
      </c>
      <c r="L14" s="60" t="s">
        <v>403</v>
      </c>
      <c r="M14" s="60" t="s">
        <v>404</v>
      </c>
      <c r="N14" s="60" t="s">
        <v>405</v>
      </c>
      <c r="O14" s="60" t="s">
        <v>406</v>
      </c>
      <c r="P14" s="60">
        <v>3804764</v>
      </c>
      <c r="Q14" s="122">
        <f t="shared" si="0"/>
        <v>11.097882352941177</v>
      </c>
      <c r="R14" s="122">
        <f t="shared" si="1"/>
        <v>11.097882352941177</v>
      </c>
      <c r="S14" s="49"/>
      <c r="T14" s="49"/>
      <c r="U14" s="122">
        <f t="shared" si="2"/>
        <v>11.097882352941177</v>
      </c>
      <c r="V14" s="60"/>
      <c r="W14" s="98">
        <v>100</v>
      </c>
      <c r="X14" s="60"/>
      <c r="Y14" s="58">
        <v>0</v>
      </c>
      <c r="Z14" s="31" t="s">
        <v>407</v>
      </c>
      <c r="AA14" s="31" t="s">
        <v>250</v>
      </c>
      <c r="AB14" s="31"/>
      <c r="AC14" s="60" t="s">
        <v>408</v>
      </c>
      <c r="AD14" s="60" t="s">
        <v>400</v>
      </c>
      <c r="AE14" s="60"/>
      <c r="AF14" s="31" t="s">
        <v>409</v>
      </c>
      <c r="AG14" s="31" t="s">
        <v>251</v>
      </c>
      <c r="AH14" s="31"/>
      <c r="AI14" s="60"/>
      <c r="AJ14" s="60"/>
      <c r="AK14" s="60"/>
      <c r="AL14" s="31"/>
      <c r="AM14" s="31"/>
      <c r="AN14" s="31"/>
    </row>
    <row r="15" spans="1:41" s="1" customFormat="1" ht="165.75">
      <c r="A15" s="93" t="s">
        <v>308</v>
      </c>
      <c r="B15" s="99">
        <v>481</v>
      </c>
      <c r="C15" s="95">
        <v>204</v>
      </c>
      <c r="D15" s="60"/>
      <c r="E15" s="96" t="s">
        <v>206</v>
      </c>
      <c r="F15" s="60">
        <v>6994</v>
      </c>
      <c r="G15" s="60" t="s">
        <v>410</v>
      </c>
      <c r="H15" s="60">
        <v>2004</v>
      </c>
      <c r="I15" s="60" t="s">
        <v>411</v>
      </c>
      <c r="J15" s="90">
        <v>109247.2</v>
      </c>
      <c r="K15" s="94" t="s">
        <v>304</v>
      </c>
      <c r="L15" s="100" t="s">
        <v>412</v>
      </c>
      <c r="M15" s="101" t="s">
        <v>413</v>
      </c>
      <c r="N15" s="97" t="s">
        <v>0</v>
      </c>
      <c r="O15" s="101" t="s">
        <v>1</v>
      </c>
      <c r="P15" s="60">
        <v>3805137</v>
      </c>
      <c r="Q15" s="166">
        <f t="shared" si="0"/>
        <v>158.23</v>
      </c>
      <c r="R15" s="166">
        <v>75.51</v>
      </c>
      <c r="S15" s="167"/>
      <c r="T15" s="167">
        <v>82.72</v>
      </c>
      <c r="U15" s="166">
        <v>158.23</v>
      </c>
      <c r="V15" s="101" t="s">
        <v>2</v>
      </c>
      <c r="W15" s="93">
        <v>100</v>
      </c>
      <c r="X15" s="102" t="s">
        <v>3</v>
      </c>
      <c r="Y15" s="58">
        <v>43</v>
      </c>
      <c r="Z15" s="170" t="s">
        <v>133</v>
      </c>
      <c r="AA15" s="171" t="s">
        <v>132</v>
      </c>
      <c r="AB15" s="172">
        <v>1</v>
      </c>
      <c r="AC15" s="60" t="s">
        <v>4</v>
      </c>
      <c r="AD15" s="60" t="s">
        <v>205</v>
      </c>
      <c r="AE15" s="60"/>
      <c r="AF15" s="31" t="s">
        <v>5</v>
      </c>
      <c r="AG15" s="31"/>
      <c r="AH15" s="31"/>
      <c r="AI15" s="60" t="s">
        <v>6</v>
      </c>
      <c r="AJ15" s="60"/>
      <c r="AK15" s="60"/>
      <c r="AL15" s="31"/>
      <c r="AM15" s="31"/>
      <c r="AN15" s="31"/>
      <c r="AO15" s="175"/>
    </row>
    <row r="16" spans="1:40" s="1" customFormat="1" ht="153">
      <c r="A16" s="93" t="s">
        <v>308</v>
      </c>
      <c r="B16" s="94">
        <v>481</v>
      </c>
      <c r="C16" s="95" t="s">
        <v>7</v>
      </c>
      <c r="D16" s="60"/>
      <c r="E16" s="96" t="s">
        <v>8</v>
      </c>
      <c r="F16" s="103">
        <v>7737</v>
      </c>
      <c r="G16" s="60" t="s">
        <v>9</v>
      </c>
      <c r="H16" s="60">
        <v>2005</v>
      </c>
      <c r="I16" s="108" t="s">
        <v>207</v>
      </c>
      <c r="J16" s="90">
        <v>106453</v>
      </c>
      <c r="K16" s="94" t="s">
        <v>305</v>
      </c>
      <c r="L16" s="60" t="s">
        <v>10</v>
      </c>
      <c r="M16" s="60" t="s">
        <v>11</v>
      </c>
      <c r="N16" s="60" t="s">
        <v>12</v>
      </c>
      <c r="O16" s="60" t="s">
        <v>13</v>
      </c>
      <c r="P16" s="60">
        <v>3805340</v>
      </c>
      <c r="Q16" s="123">
        <f t="shared" si="0"/>
        <v>12.523882352941175</v>
      </c>
      <c r="R16" s="123">
        <f t="shared" si="1"/>
        <v>12.523882352941175</v>
      </c>
      <c r="S16" s="126"/>
      <c r="T16" s="126"/>
      <c r="U16" s="123">
        <f t="shared" si="2"/>
        <v>12.523882352941175</v>
      </c>
      <c r="V16" s="60">
        <v>100</v>
      </c>
      <c r="W16" s="60">
        <v>8.8</v>
      </c>
      <c r="X16" s="60" t="s">
        <v>14</v>
      </c>
      <c r="Y16" s="58">
        <v>80</v>
      </c>
      <c r="Z16" s="31" t="s">
        <v>407</v>
      </c>
      <c r="AA16" s="31" t="s">
        <v>250</v>
      </c>
      <c r="AB16" s="143">
        <v>0.6</v>
      </c>
      <c r="AC16" s="60" t="s">
        <v>15</v>
      </c>
      <c r="AD16" s="60" t="s">
        <v>252</v>
      </c>
      <c r="AE16" s="62">
        <v>0.2</v>
      </c>
      <c r="AF16" s="31" t="s">
        <v>16</v>
      </c>
      <c r="AG16" s="31" t="s">
        <v>253</v>
      </c>
      <c r="AH16" s="143">
        <v>0.1</v>
      </c>
      <c r="AI16" s="60" t="s">
        <v>17</v>
      </c>
      <c r="AJ16" s="60" t="s">
        <v>230</v>
      </c>
      <c r="AK16" s="60"/>
      <c r="AL16" s="31" t="s">
        <v>18</v>
      </c>
      <c r="AM16" s="31" t="s">
        <v>19</v>
      </c>
      <c r="AN16" s="143">
        <v>0.1</v>
      </c>
    </row>
    <row r="17" spans="1:40" s="1" customFormat="1" ht="345" customHeight="1">
      <c r="A17" s="60" t="s">
        <v>308</v>
      </c>
      <c r="B17" s="86">
        <v>481</v>
      </c>
      <c r="C17" s="87">
        <v>204</v>
      </c>
      <c r="D17" s="86"/>
      <c r="E17" s="60" t="s">
        <v>206</v>
      </c>
      <c r="F17" s="60">
        <v>6994</v>
      </c>
      <c r="G17" s="60" t="s">
        <v>20</v>
      </c>
      <c r="H17" s="60">
        <v>2007</v>
      </c>
      <c r="I17" s="111" t="s">
        <v>21</v>
      </c>
      <c r="J17" s="105">
        <v>401697</v>
      </c>
      <c r="K17" s="106" t="s">
        <v>306</v>
      </c>
      <c r="L17" s="100" t="s">
        <v>22</v>
      </c>
      <c r="M17" s="101" t="s">
        <v>24</v>
      </c>
      <c r="N17" s="107" t="s">
        <v>25</v>
      </c>
      <c r="O17" s="101" t="s">
        <v>1</v>
      </c>
      <c r="P17" s="60">
        <v>3805889</v>
      </c>
      <c r="Q17" s="166">
        <v>460.48</v>
      </c>
      <c r="R17" s="166">
        <v>289.78</v>
      </c>
      <c r="S17" s="167">
        <v>87.98</v>
      </c>
      <c r="T17" s="167">
        <v>82.72</v>
      </c>
      <c r="U17" s="166">
        <v>460.48</v>
      </c>
      <c r="V17" s="101" t="s">
        <v>26</v>
      </c>
      <c r="W17" s="93">
        <v>46.67</v>
      </c>
      <c r="X17" s="102" t="s">
        <v>3</v>
      </c>
      <c r="Y17" s="58">
        <v>100</v>
      </c>
      <c r="Z17" s="170" t="s">
        <v>133</v>
      </c>
      <c r="AA17" s="171" t="s">
        <v>132</v>
      </c>
      <c r="AB17" s="172">
        <v>0.58</v>
      </c>
      <c r="AC17" s="168" t="s">
        <v>208</v>
      </c>
      <c r="AD17" s="168" t="s">
        <v>209</v>
      </c>
      <c r="AE17" s="169">
        <v>0.17</v>
      </c>
      <c r="AF17" s="31" t="s">
        <v>5</v>
      </c>
      <c r="AG17" s="31"/>
      <c r="AH17" s="31"/>
      <c r="AI17" s="60" t="s">
        <v>6</v>
      </c>
      <c r="AJ17" s="60"/>
      <c r="AK17" s="60"/>
      <c r="AL17" s="171" t="s">
        <v>27</v>
      </c>
      <c r="AM17" s="171" t="s">
        <v>28</v>
      </c>
      <c r="AN17" s="174">
        <v>0.25</v>
      </c>
    </row>
    <row r="18" spans="1:40" s="1" customFormat="1" ht="318.75">
      <c r="A18" s="108" t="s">
        <v>308</v>
      </c>
      <c r="B18" s="109">
        <v>481</v>
      </c>
      <c r="C18" s="110">
        <v>209</v>
      </c>
      <c r="D18" s="109"/>
      <c r="E18" s="108" t="s">
        <v>29</v>
      </c>
      <c r="F18" s="108">
        <v>7737</v>
      </c>
      <c r="G18" s="108" t="s">
        <v>30</v>
      </c>
      <c r="H18" s="108">
        <v>2007</v>
      </c>
      <c r="I18" s="111" t="s">
        <v>210</v>
      </c>
      <c r="J18" s="112">
        <v>93314.97</v>
      </c>
      <c r="K18" s="113" t="s">
        <v>306</v>
      </c>
      <c r="L18" s="114" t="s">
        <v>31</v>
      </c>
      <c r="M18" s="97" t="s">
        <v>32</v>
      </c>
      <c r="N18" s="108" t="s">
        <v>33</v>
      </c>
      <c r="O18" s="114" t="s">
        <v>34</v>
      </c>
      <c r="P18" s="108">
        <v>3805856</v>
      </c>
      <c r="Q18" s="123">
        <f t="shared" si="0"/>
        <v>10.978231764705882</v>
      </c>
      <c r="R18" s="123">
        <f t="shared" si="1"/>
        <v>10.978231764705882</v>
      </c>
      <c r="S18" s="126"/>
      <c r="T18" s="126"/>
      <c r="U18" s="123">
        <f t="shared" si="2"/>
        <v>10.978231764705882</v>
      </c>
      <c r="V18" s="108"/>
      <c r="W18" s="108">
        <v>50</v>
      </c>
      <c r="X18" s="108" t="s">
        <v>14</v>
      </c>
      <c r="Y18" s="58">
        <v>40</v>
      </c>
      <c r="Z18" s="145" t="s">
        <v>211</v>
      </c>
      <c r="AA18" s="145" t="s">
        <v>385</v>
      </c>
      <c r="AB18" s="144">
        <v>0.2</v>
      </c>
      <c r="AC18" s="108" t="s">
        <v>407</v>
      </c>
      <c r="AD18" s="108" t="s">
        <v>250</v>
      </c>
      <c r="AE18" s="115">
        <v>0.2</v>
      </c>
      <c r="AF18" s="145" t="s">
        <v>5</v>
      </c>
      <c r="AG18" s="145"/>
      <c r="AH18" s="145"/>
      <c r="AI18" s="108" t="s">
        <v>6</v>
      </c>
      <c r="AJ18" s="108"/>
      <c r="AK18" s="108"/>
      <c r="AL18" s="145" t="s">
        <v>212</v>
      </c>
      <c r="AM18" s="145" t="s">
        <v>35</v>
      </c>
      <c r="AN18" s="144">
        <v>0.2</v>
      </c>
    </row>
    <row r="19" spans="1:40" s="1" customFormat="1" ht="89.25">
      <c r="A19" s="60" t="s">
        <v>309</v>
      </c>
      <c r="B19" s="116">
        <v>481</v>
      </c>
      <c r="C19" s="116">
        <v>209.208</v>
      </c>
      <c r="D19" s="94" t="s">
        <v>407</v>
      </c>
      <c r="E19" s="94" t="s">
        <v>36</v>
      </c>
      <c r="F19" s="94">
        <v>18749</v>
      </c>
      <c r="G19" s="60" t="s">
        <v>37</v>
      </c>
      <c r="H19" s="94">
        <v>2010</v>
      </c>
      <c r="I19" s="117" t="s">
        <v>38</v>
      </c>
      <c r="J19" s="118">
        <v>400000</v>
      </c>
      <c r="K19" s="119" t="s">
        <v>325</v>
      </c>
      <c r="L19" s="108" t="s">
        <v>39</v>
      </c>
      <c r="M19" s="108" t="s">
        <v>40</v>
      </c>
      <c r="N19" s="108" t="s">
        <v>41</v>
      </c>
      <c r="O19" s="108" t="s">
        <v>42</v>
      </c>
      <c r="P19" s="120">
        <v>3806405</v>
      </c>
      <c r="Q19" s="122">
        <f t="shared" si="0"/>
        <v>47.05882352941176</v>
      </c>
      <c r="R19" s="122">
        <f t="shared" si="1"/>
        <v>47.05882352941176</v>
      </c>
      <c r="S19" s="49"/>
      <c r="T19" s="49"/>
      <c r="U19" s="122">
        <f t="shared" si="2"/>
        <v>47.05882352941176</v>
      </c>
      <c r="V19" s="120">
        <v>10</v>
      </c>
      <c r="W19" s="120">
        <v>5</v>
      </c>
      <c r="X19" s="121" t="s">
        <v>43</v>
      </c>
      <c r="Y19" s="58">
        <v>10</v>
      </c>
      <c r="Z19" s="147" t="s">
        <v>407</v>
      </c>
      <c r="AA19" s="145" t="s">
        <v>250</v>
      </c>
      <c r="AB19" s="146">
        <v>0.1</v>
      </c>
      <c r="AC19" s="120"/>
      <c r="AD19" s="120"/>
      <c r="AE19" s="120"/>
      <c r="AF19" s="149"/>
      <c r="AG19" s="149"/>
      <c r="AH19" s="149"/>
      <c r="AI19" s="120"/>
      <c r="AJ19" s="120"/>
      <c r="AK19" s="120"/>
      <c r="AL19" s="149"/>
      <c r="AM19" s="149"/>
      <c r="AN19" s="149"/>
    </row>
    <row r="20" spans="1:40" s="1" customFormat="1" ht="204">
      <c r="A20" s="68" t="s">
        <v>309</v>
      </c>
      <c r="B20" s="69">
        <v>481</v>
      </c>
      <c r="C20" s="58">
        <v>301</v>
      </c>
      <c r="D20" s="43"/>
      <c r="E20" s="76" t="s">
        <v>44</v>
      </c>
      <c r="F20" s="72">
        <v>11958</v>
      </c>
      <c r="G20" s="43" t="s">
        <v>213</v>
      </c>
      <c r="H20" s="43">
        <v>2002</v>
      </c>
      <c r="I20" s="43" t="s">
        <v>214</v>
      </c>
      <c r="J20" s="73">
        <v>44468.95</v>
      </c>
      <c r="K20" s="69" t="s">
        <v>399</v>
      </c>
      <c r="L20" s="43" t="s">
        <v>215</v>
      </c>
      <c r="M20" s="43" t="s">
        <v>216</v>
      </c>
      <c r="N20" s="43" t="s">
        <v>217</v>
      </c>
      <c r="O20" s="43" t="s">
        <v>218</v>
      </c>
      <c r="P20" s="165">
        <v>3601657</v>
      </c>
      <c r="Q20" s="43">
        <v>5.23</v>
      </c>
      <c r="R20" s="43">
        <v>5.23</v>
      </c>
      <c r="S20" s="43"/>
      <c r="T20" s="43"/>
      <c r="U20" s="43">
        <v>5.23</v>
      </c>
      <c r="V20" s="43">
        <v>80</v>
      </c>
      <c r="W20" s="165">
        <v>100</v>
      </c>
      <c r="X20" s="43"/>
      <c r="Y20" s="43">
        <v>80</v>
      </c>
      <c r="Z20" s="41" t="s">
        <v>219</v>
      </c>
      <c r="AA20" s="41" t="s">
        <v>220</v>
      </c>
      <c r="AB20" s="41">
        <v>40</v>
      </c>
      <c r="AC20" s="43" t="s">
        <v>221</v>
      </c>
      <c r="AD20" s="43" t="s">
        <v>222</v>
      </c>
      <c r="AE20" s="43">
        <v>40</v>
      </c>
      <c r="AF20" s="41"/>
      <c r="AG20" s="41"/>
      <c r="AH20" s="41"/>
      <c r="AI20" s="43"/>
      <c r="AJ20" s="43"/>
      <c r="AK20" s="43"/>
      <c r="AL20" s="41"/>
      <c r="AM20" s="41"/>
      <c r="AN20" s="41"/>
    </row>
    <row r="21" spans="1:40" ht="153">
      <c r="A21" s="153" t="s">
        <v>309</v>
      </c>
      <c r="B21" s="154">
        <v>481</v>
      </c>
      <c r="C21" s="155"/>
      <c r="D21" s="3"/>
      <c r="E21" s="156" t="s">
        <v>45</v>
      </c>
      <c r="F21" s="157"/>
      <c r="G21" s="3" t="s">
        <v>46</v>
      </c>
      <c r="H21" s="3" t="s">
        <v>47</v>
      </c>
      <c r="I21" s="3"/>
      <c r="J21" s="158" t="s">
        <v>223</v>
      </c>
      <c r="K21" s="159" t="s">
        <v>48</v>
      </c>
      <c r="L21" s="3" t="s">
        <v>49</v>
      </c>
      <c r="M21" s="52" t="s">
        <v>50</v>
      </c>
      <c r="N21" s="3" t="s">
        <v>51</v>
      </c>
      <c r="O21" s="3" t="s">
        <v>52</v>
      </c>
      <c r="P21" s="52" t="s">
        <v>53</v>
      </c>
      <c r="Q21" s="3"/>
      <c r="R21" s="3"/>
      <c r="S21" s="3"/>
      <c r="T21" s="3"/>
      <c r="U21" s="3"/>
      <c r="V21" s="52" t="s">
        <v>54</v>
      </c>
      <c r="W21" s="3">
        <v>100</v>
      </c>
      <c r="X21" s="3"/>
      <c r="Y21" s="3"/>
      <c r="Z21" s="53" t="s">
        <v>224</v>
      </c>
      <c r="AA21" s="41"/>
      <c r="AB21" s="41"/>
      <c r="AC21" s="52" t="s">
        <v>55</v>
      </c>
      <c r="AD21" s="3"/>
      <c r="AE21" s="3"/>
      <c r="AF21" s="41"/>
      <c r="AG21" s="41"/>
      <c r="AH21" s="41"/>
      <c r="AI21" s="3" t="s">
        <v>56</v>
      </c>
      <c r="AJ21" s="3"/>
      <c r="AK21" s="3"/>
      <c r="AL21" s="41"/>
      <c r="AM21" s="41"/>
      <c r="AN21" s="41"/>
    </row>
    <row r="22" spans="1:40" ht="216.75">
      <c r="A22" s="29" t="s">
        <v>308</v>
      </c>
      <c r="B22" s="160">
        <v>481</v>
      </c>
      <c r="C22" s="161">
        <v>301</v>
      </c>
      <c r="D22" s="160"/>
      <c r="E22" s="29" t="s">
        <v>57</v>
      </c>
      <c r="F22" s="29">
        <v>11253</v>
      </c>
      <c r="G22" s="29" t="s">
        <v>58</v>
      </c>
      <c r="H22" s="29" t="s">
        <v>59</v>
      </c>
      <c r="I22" s="29" t="s">
        <v>60</v>
      </c>
      <c r="J22" s="162">
        <v>73231.2</v>
      </c>
      <c r="K22" s="163" t="s">
        <v>306</v>
      </c>
      <c r="L22" s="30" t="s">
        <v>61</v>
      </c>
      <c r="M22" s="30" t="s">
        <v>62</v>
      </c>
      <c r="N22" s="3" t="s">
        <v>63</v>
      </c>
      <c r="O22" s="3" t="s">
        <v>64</v>
      </c>
      <c r="P22" s="3" t="s">
        <v>65</v>
      </c>
      <c r="Q22" s="3"/>
      <c r="R22" s="3"/>
      <c r="S22" s="3"/>
      <c r="T22" s="3"/>
      <c r="U22" s="3"/>
      <c r="V22" s="3"/>
      <c r="W22" s="3">
        <v>51.67</v>
      </c>
      <c r="X22" s="3"/>
      <c r="Y22" s="3"/>
      <c r="Z22" s="41" t="s">
        <v>221</v>
      </c>
      <c r="AA22" s="41"/>
      <c r="AB22" s="41"/>
      <c r="AC22" s="3" t="s">
        <v>66</v>
      </c>
      <c r="AD22" s="3"/>
      <c r="AE22" s="3"/>
      <c r="AF22" s="41" t="s">
        <v>67</v>
      </c>
      <c r="AG22" s="41"/>
      <c r="AH22" s="41"/>
      <c r="AI22" s="3" t="s">
        <v>68</v>
      </c>
      <c r="AJ22" s="3"/>
      <c r="AK22" s="3"/>
      <c r="AL22" s="41"/>
      <c r="AM22" s="41"/>
      <c r="AN22" s="41"/>
    </row>
    <row r="23" spans="1:40" ht="216.75">
      <c r="A23" s="68" t="s">
        <v>308</v>
      </c>
      <c r="B23" s="86">
        <v>481</v>
      </c>
      <c r="C23" s="87">
        <v>406</v>
      </c>
      <c r="D23" s="45" t="s">
        <v>69</v>
      </c>
      <c r="E23" s="76" t="s">
        <v>70</v>
      </c>
      <c r="F23" s="72">
        <v>5248</v>
      </c>
      <c r="G23" s="43" t="s">
        <v>71</v>
      </c>
      <c r="H23" s="43">
        <v>2003</v>
      </c>
      <c r="I23" s="43" t="s">
        <v>72</v>
      </c>
      <c r="J23" s="73">
        <v>45067.6</v>
      </c>
      <c r="K23" s="69" t="s">
        <v>304</v>
      </c>
      <c r="L23" s="3" t="s">
        <v>73</v>
      </c>
      <c r="M23" s="3"/>
      <c r="N23" s="3" t="s">
        <v>74</v>
      </c>
      <c r="O23" s="3" t="s">
        <v>75</v>
      </c>
      <c r="P23" s="54">
        <v>3902254</v>
      </c>
      <c r="Q23" s="55">
        <v>25.3</v>
      </c>
      <c r="R23" s="122">
        <f aca="true" t="shared" si="3" ref="R23:R29">+J23/1700/5</f>
        <v>5.302070588235294</v>
      </c>
      <c r="S23" s="43">
        <v>10</v>
      </c>
      <c r="T23" s="43">
        <v>10</v>
      </c>
      <c r="U23" s="55">
        <f aca="true" t="shared" si="4" ref="U23:U34">SUM(R23:T23)</f>
        <v>25.302070588235296</v>
      </c>
      <c r="V23" s="43">
        <v>50</v>
      </c>
      <c r="W23" s="71">
        <v>100</v>
      </c>
      <c r="X23" s="3" t="s">
        <v>76</v>
      </c>
      <c r="Y23" s="58">
        <v>50</v>
      </c>
      <c r="Z23" s="42" t="s">
        <v>77</v>
      </c>
      <c r="AA23" s="41" t="s">
        <v>102</v>
      </c>
      <c r="AB23" s="41"/>
      <c r="AC23" s="57" t="s">
        <v>78</v>
      </c>
      <c r="AD23" s="43" t="s">
        <v>92</v>
      </c>
      <c r="AE23" s="43"/>
      <c r="AF23" s="42" t="s">
        <v>79</v>
      </c>
      <c r="AG23" s="41" t="s">
        <v>254</v>
      </c>
      <c r="AH23" s="41"/>
      <c r="AI23" s="57" t="s">
        <v>80</v>
      </c>
      <c r="AJ23" s="43" t="s">
        <v>97</v>
      </c>
      <c r="AK23" s="43"/>
      <c r="AL23" s="41"/>
      <c r="AM23" s="41"/>
      <c r="AN23" s="41"/>
    </row>
    <row r="24" spans="1:40" ht="216.75">
      <c r="A24" s="68" t="s">
        <v>308</v>
      </c>
      <c r="B24" s="86">
        <v>481</v>
      </c>
      <c r="C24" s="1">
        <v>402</v>
      </c>
      <c r="D24" s="57" t="s">
        <v>81</v>
      </c>
      <c r="E24" s="76" t="s">
        <v>82</v>
      </c>
      <c r="F24" s="1">
        <v>1392</v>
      </c>
      <c r="G24" s="43" t="s">
        <v>83</v>
      </c>
      <c r="H24" s="43">
        <v>2003</v>
      </c>
      <c r="I24" s="43" t="s">
        <v>84</v>
      </c>
      <c r="J24" s="73">
        <v>43815.72</v>
      </c>
      <c r="K24" s="69" t="s">
        <v>304</v>
      </c>
      <c r="L24" s="3" t="s">
        <v>73</v>
      </c>
      <c r="M24" s="3" t="s">
        <v>85</v>
      </c>
      <c r="N24" s="3" t="s">
        <v>86</v>
      </c>
      <c r="O24" s="3" t="s">
        <v>87</v>
      </c>
      <c r="P24" s="54">
        <v>3902111</v>
      </c>
      <c r="Q24" s="55">
        <v>20.15</v>
      </c>
      <c r="R24" s="122">
        <f t="shared" si="3"/>
        <v>5.1547905882352945</v>
      </c>
      <c r="S24" s="43">
        <v>5</v>
      </c>
      <c r="T24" s="43">
        <v>10</v>
      </c>
      <c r="U24" s="55">
        <f t="shared" si="4"/>
        <v>20.154790588235294</v>
      </c>
      <c r="V24" s="43">
        <v>70</v>
      </c>
      <c r="W24" s="71">
        <v>100</v>
      </c>
      <c r="X24" s="3" t="s">
        <v>76</v>
      </c>
      <c r="Y24" s="58">
        <v>70</v>
      </c>
      <c r="Z24" s="42"/>
      <c r="AA24" s="41"/>
      <c r="AB24" s="41"/>
      <c r="AC24" s="57"/>
      <c r="AD24" s="43"/>
      <c r="AE24" s="43"/>
      <c r="AF24" s="42"/>
      <c r="AG24" s="41"/>
      <c r="AH24" s="41"/>
      <c r="AI24" s="57"/>
      <c r="AJ24" s="43"/>
      <c r="AK24" s="43"/>
      <c r="AL24" s="41"/>
      <c r="AM24" s="41"/>
      <c r="AN24" s="41"/>
    </row>
    <row r="25" spans="1:40" ht="216.75">
      <c r="A25" s="60" t="s">
        <v>308</v>
      </c>
      <c r="B25" s="86">
        <v>481</v>
      </c>
      <c r="C25" s="87">
        <v>406</v>
      </c>
      <c r="D25" s="45" t="s">
        <v>69</v>
      </c>
      <c r="E25" s="60" t="s">
        <v>70</v>
      </c>
      <c r="F25" s="60">
        <v>5248</v>
      </c>
      <c r="G25" s="60" t="s">
        <v>88</v>
      </c>
      <c r="H25" s="60">
        <v>2007</v>
      </c>
      <c r="I25" s="104" t="s">
        <v>89</v>
      </c>
      <c r="J25" s="105">
        <v>75000</v>
      </c>
      <c r="K25" s="106" t="s">
        <v>306</v>
      </c>
      <c r="L25" s="32" t="s">
        <v>73</v>
      </c>
      <c r="M25" s="3" t="s">
        <v>85</v>
      </c>
      <c r="N25" s="3" t="s">
        <v>90</v>
      </c>
      <c r="O25" s="3" t="s">
        <v>91</v>
      </c>
      <c r="P25" s="54">
        <v>3902526</v>
      </c>
      <c r="Q25" s="55">
        <v>35.82</v>
      </c>
      <c r="R25" s="122">
        <f t="shared" si="3"/>
        <v>8.823529411764707</v>
      </c>
      <c r="S25" s="43">
        <v>10</v>
      </c>
      <c r="T25" s="43">
        <f>10+7</f>
        <v>17</v>
      </c>
      <c r="U25" s="55">
        <f t="shared" si="4"/>
        <v>35.82352941176471</v>
      </c>
      <c r="V25" s="43">
        <v>60</v>
      </c>
      <c r="W25" s="71">
        <v>45.65</v>
      </c>
      <c r="X25" s="3" t="s">
        <v>76</v>
      </c>
      <c r="Y25" s="58">
        <v>60</v>
      </c>
      <c r="Z25" s="42" t="s">
        <v>77</v>
      </c>
      <c r="AA25" s="41" t="s">
        <v>102</v>
      </c>
      <c r="AB25" s="41"/>
      <c r="AC25" s="57" t="s">
        <v>78</v>
      </c>
      <c r="AD25" s="43" t="s">
        <v>92</v>
      </c>
      <c r="AE25" s="43"/>
      <c r="AF25" s="42" t="s">
        <v>79</v>
      </c>
      <c r="AG25" s="41" t="s">
        <v>254</v>
      </c>
      <c r="AH25" s="41"/>
      <c r="AI25" s="57" t="s">
        <v>80</v>
      </c>
      <c r="AJ25" s="43" t="s">
        <v>97</v>
      </c>
      <c r="AK25" s="43"/>
      <c r="AL25" s="41"/>
      <c r="AM25" s="41"/>
      <c r="AN25" s="41"/>
    </row>
    <row r="26" spans="1:40" ht="216.75">
      <c r="A26" s="60" t="s">
        <v>308</v>
      </c>
      <c r="B26" s="86">
        <v>481</v>
      </c>
      <c r="C26" s="87">
        <v>401</v>
      </c>
      <c r="D26" s="45" t="s">
        <v>69</v>
      </c>
      <c r="E26" s="60" t="s">
        <v>92</v>
      </c>
      <c r="F26" s="60">
        <v>395</v>
      </c>
      <c r="G26" s="60" t="s">
        <v>93</v>
      </c>
      <c r="H26" s="60">
        <v>2007</v>
      </c>
      <c r="I26" s="104" t="s">
        <v>94</v>
      </c>
      <c r="J26" s="105">
        <v>52278</v>
      </c>
      <c r="K26" s="106" t="s">
        <v>306</v>
      </c>
      <c r="L26" s="30" t="s">
        <v>73</v>
      </c>
      <c r="M26" s="3" t="s">
        <v>85</v>
      </c>
      <c r="N26" s="3" t="s">
        <v>95</v>
      </c>
      <c r="O26" s="3" t="s">
        <v>96</v>
      </c>
      <c r="P26" s="54">
        <v>3902627</v>
      </c>
      <c r="Q26" s="55">
        <v>23.15</v>
      </c>
      <c r="R26" s="122">
        <f t="shared" si="3"/>
        <v>6.15035294117647</v>
      </c>
      <c r="S26" s="43">
        <v>7</v>
      </c>
      <c r="T26" s="43">
        <v>10</v>
      </c>
      <c r="U26" s="55">
        <f t="shared" si="4"/>
        <v>23.15035294117647</v>
      </c>
      <c r="V26" s="43">
        <v>60</v>
      </c>
      <c r="W26" s="71">
        <v>21.67</v>
      </c>
      <c r="X26" s="3" t="s">
        <v>76</v>
      </c>
      <c r="Y26" s="58">
        <v>60</v>
      </c>
      <c r="Z26" s="41" t="s">
        <v>77</v>
      </c>
      <c r="AA26" s="41" t="s">
        <v>102</v>
      </c>
      <c r="AB26" s="41"/>
      <c r="AC26" s="43" t="s">
        <v>78</v>
      </c>
      <c r="AD26" s="43" t="s">
        <v>92</v>
      </c>
      <c r="AE26" s="43"/>
      <c r="AF26" s="41" t="s">
        <v>79</v>
      </c>
      <c r="AG26" s="41" t="s">
        <v>254</v>
      </c>
      <c r="AH26" s="41"/>
      <c r="AI26" s="43" t="s">
        <v>80</v>
      </c>
      <c r="AJ26" s="43" t="s">
        <v>97</v>
      </c>
      <c r="AK26" s="43"/>
      <c r="AL26" s="41"/>
      <c r="AM26" s="41"/>
      <c r="AN26" s="41"/>
    </row>
    <row r="27" spans="1:40" ht="216.75">
      <c r="A27" s="60" t="s">
        <v>308</v>
      </c>
      <c r="B27" s="86">
        <v>481</v>
      </c>
      <c r="C27" s="87">
        <v>403</v>
      </c>
      <c r="D27" s="45" t="s">
        <v>69</v>
      </c>
      <c r="E27" s="60" t="s">
        <v>97</v>
      </c>
      <c r="F27" s="60">
        <v>16382</v>
      </c>
      <c r="G27" s="60" t="s">
        <v>98</v>
      </c>
      <c r="H27" s="60">
        <v>2008</v>
      </c>
      <c r="I27" s="104" t="s">
        <v>99</v>
      </c>
      <c r="J27" s="105">
        <v>140649.37</v>
      </c>
      <c r="K27" s="106" t="s">
        <v>306</v>
      </c>
      <c r="L27" s="30" t="s">
        <v>73</v>
      </c>
      <c r="M27" s="3" t="s">
        <v>85</v>
      </c>
      <c r="N27" s="3" t="s">
        <v>100</v>
      </c>
      <c r="O27" s="3" t="s">
        <v>101</v>
      </c>
      <c r="P27" s="54">
        <v>3902631</v>
      </c>
      <c r="Q27" s="55">
        <v>38.55</v>
      </c>
      <c r="R27" s="122">
        <f t="shared" si="3"/>
        <v>16.546984705882352</v>
      </c>
      <c r="S27" s="43">
        <v>15</v>
      </c>
      <c r="T27" s="43">
        <v>7</v>
      </c>
      <c r="U27" s="55">
        <f t="shared" si="4"/>
        <v>38.54698470588235</v>
      </c>
      <c r="V27" s="43">
        <v>80</v>
      </c>
      <c r="W27" s="71">
        <v>20</v>
      </c>
      <c r="X27" s="3" t="s">
        <v>76</v>
      </c>
      <c r="Y27" s="58">
        <v>80</v>
      </c>
      <c r="Z27" s="41" t="s">
        <v>77</v>
      </c>
      <c r="AA27" s="41" t="s">
        <v>102</v>
      </c>
      <c r="AB27" s="41"/>
      <c r="AC27" s="43" t="s">
        <v>78</v>
      </c>
      <c r="AD27" s="43" t="s">
        <v>92</v>
      </c>
      <c r="AE27" s="43"/>
      <c r="AF27" s="41" t="s">
        <v>79</v>
      </c>
      <c r="AG27" s="41" t="s">
        <v>254</v>
      </c>
      <c r="AH27" s="41"/>
      <c r="AI27" s="43" t="s">
        <v>80</v>
      </c>
      <c r="AJ27" s="43" t="s">
        <v>97</v>
      </c>
      <c r="AK27" s="43"/>
      <c r="AL27" s="41"/>
      <c r="AM27" s="41"/>
      <c r="AN27" s="41"/>
    </row>
    <row r="28" spans="1:40" ht="216.75">
      <c r="A28" s="43" t="s">
        <v>309</v>
      </c>
      <c r="B28" s="44">
        <v>481</v>
      </c>
      <c r="C28" s="87">
        <v>406</v>
      </c>
      <c r="D28" s="45" t="s">
        <v>69</v>
      </c>
      <c r="E28" s="45" t="s">
        <v>102</v>
      </c>
      <c r="F28" s="45">
        <v>19106</v>
      </c>
      <c r="G28" s="43" t="s">
        <v>103</v>
      </c>
      <c r="H28" s="45">
        <v>2009</v>
      </c>
      <c r="I28" s="164" t="s">
        <v>104</v>
      </c>
      <c r="J28" s="46">
        <v>120500</v>
      </c>
      <c r="K28" s="47" t="s">
        <v>325</v>
      </c>
      <c r="L28" s="30" t="s">
        <v>73</v>
      </c>
      <c r="M28" s="3" t="s">
        <v>85</v>
      </c>
      <c r="N28" s="3" t="s">
        <v>105</v>
      </c>
      <c r="O28" s="3" t="s">
        <v>106</v>
      </c>
      <c r="P28" s="54" t="s">
        <v>107</v>
      </c>
      <c r="Q28" s="55">
        <v>49.18</v>
      </c>
      <c r="R28" s="122">
        <f t="shared" si="3"/>
        <v>14.176470588235293</v>
      </c>
      <c r="S28" s="43">
        <v>20</v>
      </c>
      <c r="T28" s="43">
        <v>15</v>
      </c>
      <c r="U28" s="55">
        <f t="shared" si="4"/>
        <v>49.17647058823529</v>
      </c>
      <c r="V28" s="57">
        <v>60</v>
      </c>
      <c r="W28" s="127">
        <v>5</v>
      </c>
      <c r="X28" s="3" t="s">
        <v>76</v>
      </c>
      <c r="Y28" s="152">
        <v>60</v>
      </c>
      <c r="Z28" s="41" t="s">
        <v>77</v>
      </c>
      <c r="AA28" s="42" t="s">
        <v>102</v>
      </c>
      <c r="AB28" s="42"/>
      <c r="AC28" s="43" t="s">
        <v>78</v>
      </c>
      <c r="AD28" s="57" t="s">
        <v>92</v>
      </c>
      <c r="AE28" s="57"/>
      <c r="AF28" s="42"/>
      <c r="AG28" s="42"/>
      <c r="AH28" s="42"/>
      <c r="AI28" s="43" t="s">
        <v>80</v>
      </c>
      <c r="AJ28" s="57" t="s">
        <v>97</v>
      </c>
      <c r="AK28" s="57"/>
      <c r="AL28" s="42"/>
      <c r="AM28" s="42"/>
      <c r="AN28" s="42"/>
    </row>
    <row r="29" spans="1:40" s="1" customFormat="1" ht="127.5">
      <c r="A29" s="68" t="s">
        <v>308</v>
      </c>
      <c r="B29" s="69">
        <v>481</v>
      </c>
      <c r="C29" s="58">
        <v>1</v>
      </c>
      <c r="D29" s="88" t="s">
        <v>122</v>
      </c>
      <c r="E29" s="76" t="s">
        <v>123</v>
      </c>
      <c r="F29" s="60">
        <v>5098</v>
      </c>
      <c r="G29" s="43" t="s">
        <v>108</v>
      </c>
      <c r="H29" s="43">
        <v>1999</v>
      </c>
      <c r="I29" s="43" t="s">
        <v>109</v>
      </c>
      <c r="J29" s="73">
        <v>133533.63</v>
      </c>
      <c r="K29" s="69" t="s">
        <v>304</v>
      </c>
      <c r="L29" s="43" t="s">
        <v>110</v>
      </c>
      <c r="M29" s="43" t="s">
        <v>111</v>
      </c>
      <c r="N29" s="43" t="s">
        <v>112</v>
      </c>
      <c r="O29" s="43" t="s">
        <v>113</v>
      </c>
      <c r="P29" s="43"/>
      <c r="Q29" s="55">
        <f aca="true" t="shared" si="5" ref="Q29:Q34">+U29</f>
        <v>15.709838823529413</v>
      </c>
      <c r="R29" s="123">
        <f t="shared" si="3"/>
        <v>15.709838823529413</v>
      </c>
      <c r="S29" s="43"/>
      <c r="T29" s="43"/>
      <c r="U29" s="55">
        <f t="shared" si="4"/>
        <v>15.709838823529413</v>
      </c>
      <c r="V29" s="43">
        <v>80</v>
      </c>
      <c r="W29" s="43">
        <v>100</v>
      </c>
      <c r="X29" s="43" t="s">
        <v>114</v>
      </c>
      <c r="Y29" s="58">
        <v>0</v>
      </c>
      <c r="Z29" s="173" t="s">
        <v>122</v>
      </c>
      <c r="AA29" s="41" t="s">
        <v>123</v>
      </c>
      <c r="AB29" s="41"/>
      <c r="AC29" s="43"/>
      <c r="AD29" s="43"/>
      <c r="AE29" s="43"/>
      <c r="AF29" s="41"/>
      <c r="AG29" s="41"/>
      <c r="AH29" s="41"/>
      <c r="AI29" s="43"/>
      <c r="AJ29" s="43"/>
      <c r="AK29" s="43"/>
      <c r="AL29" s="41"/>
      <c r="AM29" s="41"/>
      <c r="AN29" s="41"/>
    </row>
    <row r="30" spans="1:40" ht="127.5">
      <c r="A30" s="68" t="s">
        <v>308</v>
      </c>
      <c r="B30" s="69">
        <v>481</v>
      </c>
      <c r="C30" s="58">
        <v>4</v>
      </c>
      <c r="D30" s="88" t="s">
        <v>122</v>
      </c>
      <c r="E30" s="76" t="s">
        <v>123</v>
      </c>
      <c r="F30" s="60">
        <v>5098</v>
      </c>
      <c r="G30" s="43" t="s">
        <v>115</v>
      </c>
      <c r="H30" s="43"/>
      <c r="I30" s="43"/>
      <c r="J30" s="73">
        <v>81372.06</v>
      </c>
      <c r="K30" s="69" t="s">
        <v>304</v>
      </c>
      <c r="L30" s="43" t="s">
        <v>225</v>
      </c>
      <c r="M30" s="43" t="s">
        <v>226</v>
      </c>
      <c r="N30" s="43" t="s">
        <v>227</v>
      </c>
      <c r="O30" s="43" t="s">
        <v>228</v>
      </c>
      <c r="P30" s="43"/>
      <c r="Q30" s="55">
        <f t="shared" si="5"/>
        <v>9.573183529411764</v>
      </c>
      <c r="R30" s="123">
        <f>+J30/1700/5</f>
        <v>9.573183529411764</v>
      </c>
      <c r="S30" s="43"/>
      <c r="T30" s="43"/>
      <c r="U30" s="55">
        <f t="shared" si="4"/>
        <v>9.573183529411764</v>
      </c>
      <c r="V30" s="43"/>
      <c r="W30" s="43"/>
      <c r="X30" s="43" t="s">
        <v>114</v>
      </c>
      <c r="Y30" s="58">
        <v>0</v>
      </c>
      <c r="Z30" s="173" t="s">
        <v>122</v>
      </c>
      <c r="AA30" s="41" t="s">
        <v>123</v>
      </c>
      <c r="AB30" s="41"/>
      <c r="AC30" s="43"/>
      <c r="AD30" s="43"/>
      <c r="AE30" s="43"/>
      <c r="AF30" s="41"/>
      <c r="AG30" s="41"/>
      <c r="AH30" s="41"/>
      <c r="AI30" s="43"/>
      <c r="AJ30" s="43"/>
      <c r="AK30" s="43"/>
      <c r="AL30" s="41"/>
      <c r="AM30" s="41"/>
      <c r="AN30" s="41"/>
    </row>
    <row r="31" spans="1:40" s="1" customFormat="1" ht="153">
      <c r="A31" s="68" t="s">
        <v>308</v>
      </c>
      <c r="B31" s="69">
        <v>481</v>
      </c>
      <c r="C31" s="58">
        <v>502</v>
      </c>
      <c r="D31" s="43" t="s">
        <v>185</v>
      </c>
      <c r="E31" s="76" t="s">
        <v>229</v>
      </c>
      <c r="F31" s="72"/>
      <c r="G31" s="43" t="s">
        <v>116</v>
      </c>
      <c r="H31" s="43">
        <v>2005</v>
      </c>
      <c r="I31" s="43" t="s">
        <v>117</v>
      </c>
      <c r="J31" s="73">
        <v>50492.41</v>
      </c>
      <c r="K31" s="69" t="s">
        <v>305</v>
      </c>
      <c r="L31" s="43" t="s">
        <v>118</v>
      </c>
      <c r="M31" s="43" t="s">
        <v>119</v>
      </c>
      <c r="N31" s="43" t="s">
        <v>120</v>
      </c>
      <c r="O31" s="43" t="s">
        <v>121</v>
      </c>
      <c r="P31" s="71">
        <v>4007946</v>
      </c>
      <c r="Q31" s="55">
        <f t="shared" si="5"/>
        <v>5.940283529411765</v>
      </c>
      <c r="R31" s="123">
        <f>+J31/1700/5</f>
        <v>5.940283529411765</v>
      </c>
      <c r="S31" s="43"/>
      <c r="T31" s="43"/>
      <c r="U31" s="55">
        <f t="shared" si="4"/>
        <v>5.940283529411765</v>
      </c>
      <c r="V31" s="71">
        <v>80</v>
      </c>
      <c r="W31" s="71">
        <v>91.67</v>
      </c>
      <c r="X31" s="71"/>
      <c r="Y31" s="70">
        <v>0</v>
      </c>
      <c r="Z31" s="41" t="s">
        <v>185</v>
      </c>
      <c r="AA31" s="84" t="s">
        <v>229</v>
      </c>
      <c r="AB31" s="84"/>
      <c r="AC31" s="43" t="s">
        <v>185</v>
      </c>
      <c r="AD31" s="71" t="s">
        <v>186</v>
      </c>
      <c r="AE31" s="71"/>
      <c r="AF31" s="41"/>
      <c r="AG31" s="84"/>
      <c r="AH31" s="84"/>
      <c r="AI31" s="43"/>
      <c r="AJ31" s="71"/>
      <c r="AK31" s="71"/>
      <c r="AL31" s="84"/>
      <c r="AM31" s="84"/>
      <c r="AN31" s="84"/>
    </row>
    <row r="32" spans="1:40" s="1" customFormat="1" ht="127.5">
      <c r="A32" s="60" t="s">
        <v>308</v>
      </c>
      <c r="B32" s="86">
        <v>481</v>
      </c>
      <c r="C32" s="87">
        <v>501</v>
      </c>
      <c r="D32" s="88" t="s">
        <v>122</v>
      </c>
      <c r="E32" s="60" t="s">
        <v>123</v>
      </c>
      <c r="F32" s="60">
        <v>5098</v>
      </c>
      <c r="G32" s="60" t="s">
        <v>124</v>
      </c>
      <c r="H32" s="60">
        <v>2007</v>
      </c>
      <c r="I32" s="118" t="s">
        <v>125</v>
      </c>
      <c r="J32" s="105">
        <v>170255.38</v>
      </c>
      <c r="K32" s="106" t="s">
        <v>306</v>
      </c>
      <c r="L32" s="118" t="s">
        <v>126</v>
      </c>
      <c r="M32" s="43" t="s">
        <v>127</v>
      </c>
      <c r="N32" s="43" t="s">
        <v>128</v>
      </c>
      <c r="O32" s="43" t="s">
        <v>129</v>
      </c>
      <c r="P32" s="43">
        <v>4008375</v>
      </c>
      <c r="Q32" s="55">
        <f t="shared" si="5"/>
        <v>39.530044705882354</v>
      </c>
      <c r="R32" s="123">
        <f>+J32/1700/5</f>
        <v>20.030044705882354</v>
      </c>
      <c r="S32" s="43">
        <f>+(0.5+37.5)/2</f>
        <v>19</v>
      </c>
      <c r="T32" s="43">
        <v>0.5</v>
      </c>
      <c r="U32" s="55">
        <f t="shared" si="4"/>
        <v>39.530044705882354</v>
      </c>
      <c r="V32" s="43">
        <v>80</v>
      </c>
      <c r="W32" s="43">
        <v>40</v>
      </c>
      <c r="X32" s="43" t="s">
        <v>114</v>
      </c>
      <c r="Y32" s="58">
        <v>0</v>
      </c>
      <c r="Z32" s="173" t="s">
        <v>122</v>
      </c>
      <c r="AA32" s="41" t="s">
        <v>123</v>
      </c>
      <c r="AB32" s="41"/>
      <c r="AC32" s="43"/>
      <c r="AD32" s="43"/>
      <c r="AE32" s="43"/>
      <c r="AF32" s="41"/>
      <c r="AG32" s="41"/>
      <c r="AH32" s="41"/>
      <c r="AI32" s="43"/>
      <c r="AJ32" s="43"/>
      <c r="AK32" s="43"/>
      <c r="AL32" s="41"/>
      <c r="AM32" s="41"/>
      <c r="AN32" s="41"/>
    </row>
    <row r="33" spans="1:40" s="1" customFormat="1" ht="165.75">
      <c r="A33" s="60" t="s">
        <v>308</v>
      </c>
      <c r="B33" s="86">
        <v>481</v>
      </c>
      <c r="C33" s="87">
        <v>501</v>
      </c>
      <c r="D33" s="88" t="s">
        <v>122</v>
      </c>
      <c r="E33" s="60" t="s">
        <v>123</v>
      </c>
      <c r="F33" s="60">
        <v>5098</v>
      </c>
      <c r="G33" s="60" t="s">
        <v>130</v>
      </c>
      <c r="H33" s="60">
        <v>2008</v>
      </c>
      <c r="I33" s="118" t="s">
        <v>131</v>
      </c>
      <c r="J33" s="105">
        <v>127390</v>
      </c>
      <c r="K33" s="106" t="s">
        <v>306</v>
      </c>
      <c r="L33" s="118" t="s">
        <v>134</v>
      </c>
      <c r="M33" s="43" t="s">
        <v>135</v>
      </c>
      <c r="N33" s="43" t="s">
        <v>136</v>
      </c>
      <c r="O33" s="43" t="s">
        <v>137</v>
      </c>
      <c r="P33" s="43" t="s">
        <v>138</v>
      </c>
      <c r="Q33" s="55">
        <f t="shared" si="5"/>
        <v>14.987058823529413</v>
      </c>
      <c r="R33" s="123">
        <f>+J33/1700/5</f>
        <v>14.987058823529413</v>
      </c>
      <c r="S33" s="43"/>
      <c r="T33" s="43"/>
      <c r="U33" s="55">
        <f t="shared" si="4"/>
        <v>14.987058823529413</v>
      </c>
      <c r="V33" s="43">
        <v>70</v>
      </c>
      <c r="W33" s="43">
        <v>26.67</v>
      </c>
      <c r="X33" s="43" t="s">
        <v>114</v>
      </c>
      <c r="Y33" s="58">
        <v>0</v>
      </c>
      <c r="Z33" s="173" t="s">
        <v>122</v>
      </c>
      <c r="AA33" s="41" t="s">
        <v>123</v>
      </c>
      <c r="AB33" s="41"/>
      <c r="AC33" s="43"/>
      <c r="AD33" s="43"/>
      <c r="AE33" s="43"/>
      <c r="AF33" s="41"/>
      <c r="AG33" s="41"/>
      <c r="AH33" s="41"/>
      <c r="AI33" s="43"/>
      <c r="AJ33" s="43"/>
      <c r="AK33" s="43"/>
      <c r="AL33" s="41"/>
      <c r="AM33" s="41"/>
      <c r="AN33" s="41"/>
    </row>
    <row r="34" spans="1:40" ht="63.75">
      <c r="A34" s="68" t="s">
        <v>308</v>
      </c>
      <c r="B34" s="86">
        <v>481</v>
      </c>
      <c r="C34" s="58">
        <v>602</v>
      </c>
      <c r="D34" s="43" t="s">
        <v>139</v>
      </c>
      <c r="E34" s="76" t="s">
        <v>140</v>
      </c>
      <c r="F34" s="72">
        <v>5993</v>
      </c>
      <c r="G34" s="79" t="s">
        <v>141</v>
      </c>
      <c r="H34" s="43">
        <v>2003</v>
      </c>
      <c r="I34" s="79" t="s">
        <v>142</v>
      </c>
      <c r="J34" s="73">
        <v>82035.49</v>
      </c>
      <c r="K34" s="69" t="s">
        <v>304</v>
      </c>
      <c r="L34" s="52" t="s">
        <v>143</v>
      </c>
      <c r="M34" s="52" t="s">
        <v>144</v>
      </c>
      <c r="N34" s="52" t="s">
        <v>145</v>
      </c>
      <c r="O34" s="52" t="s">
        <v>146</v>
      </c>
      <c r="P34" s="3" t="s">
        <v>147</v>
      </c>
      <c r="Q34" s="55">
        <f t="shared" si="5"/>
        <v>9.65123411764706</v>
      </c>
      <c r="R34" s="123">
        <f>+J34/1700/5</f>
        <v>9.65123411764706</v>
      </c>
      <c r="S34" s="43"/>
      <c r="T34" s="43"/>
      <c r="U34" s="55">
        <f t="shared" si="4"/>
        <v>9.65123411764706</v>
      </c>
      <c r="V34" s="3">
        <v>20</v>
      </c>
      <c r="W34" s="43">
        <v>100</v>
      </c>
      <c r="X34" s="3"/>
      <c r="Y34" s="58">
        <v>0</v>
      </c>
      <c r="Z34" s="41" t="s">
        <v>148</v>
      </c>
      <c r="AA34" s="41" t="s">
        <v>248</v>
      </c>
      <c r="AB34" s="41">
        <v>0</v>
      </c>
      <c r="AC34" s="43" t="s">
        <v>150</v>
      </c>
      <c r="AD34" s="43" t="s">
        <v>255</v>
      </c>
      <c r="AE34" s="43">
        <v>0</v>
      </c>
      <c r="AF34" s="41" t="s">
        <v>151</v>
      </c>
      <c r="AG34" s="41" t="s">
        <v>149</v>
      </c>
      <c r="AH34" s="41">
        <v>0</v>
      </c>
      <c r="AI34" s="43" t="s">
        <v>152</v>
      </c>
      <c r="AJ34" s="43" t="s">
        <v>149</v>
      </c>
      <c r="AK34" s="43">
        <v>0</v>
      </c>
      <c r="AL34" s="41"/>
      <c r="AM34" s="41"/>
      <c r="AN34" s="41"/>
    </row>
    <row r="35" spans="1:40" ht="191.25">
      <c r="A35" s="68" t="s">
        <v>308</v>
      </c>
      <c r="B35" s="86">
        <v>481</v>
      </c>
      <c r="C35" s="58" t="s">
        <v>153</v>
      </c>
      <c r="D35" s="43" t="s">
        <v>154</v>
      </c>
      <c r="E35" s="59" t="s">
        <v>155</v>
      </c>
      <c r="F35" s="72">
        <v>9980</v>
      </c>
      <c r="G35" s="43" t="s">
        <v>156</v>
      </c>
      <c r="H35" s="43">
        <v>2003</v>
      </c>
      <c r="I35" s="43"/>
      <c r="J35" s="73">
        <v>62769.28</v>
      </c>
      <c r="K35" s="69" t="s">
        <v>304</v>
      </c>
      <c r="L35" s="3" t="s">
        <v>157</v>
      </c>
      <c r="M35" s="52" t="s">
        <v>158</v>
      </c>
      <c r="N35" s="3" t="s">
        <v>159</v>
      </c>
      <c r="O35" s="52" t="s">
        <v>160</v>
      </c>
      <c r="P35" s="60" t="s">
        <v>161</v>
      </c>
      <c r="Q35" s="60">
        <v>7.38</v>
      </c>
      <c r="R35" s="60">
        <v>0.99</v>
      </c>
      <c r="S35" s="60">
        <v>2.09</v>
      </c>
      <c r="T35" s="60">
        <v>4.3</v>
      </c>
      <c r="U35" s="60">
        <v>7.38</v>
      </c>
      <c r="V35" s="61" t="s">
        <v>162</v>
      </c>
      <c r="W35" s="43">
        <v>100</v>
      </c>
      <c r="X35" s="60" t="s">
        <v>163</v>
      </c>
      <c r="Y35" s="58">
        <v>80</v>
      </c>
      <c r="Z35" s="63" t="s">
        <v>164</v>
      </c>
      <c r="AA35" s="41" t="s">
        <v>256</v>
      </c>
      <c r="AB35" s="64">
        <v>0.7</v>
      </c>
      <c r="AC35" s="65" t="s">
        <v>154</v>
      </c>
      <c r="AD35" s="43" t="s">
        <v>257</v>
      </c>
      <c r="AE35" s="66">
        <v>0.3</v>
      </c>
      <c r="AF35" s="41"/>
      <c r="AG35" s="41"/>
      <c r="AH35" s="41"/>
      <c r="AI35" s="43"/>
      <c r="AJ35" s="43"/>
      <c r="AK35" s="43"/>
      <c r="AL35" s="41"/>
      <c r="AM35" s="41"/>
      <c r="AN35" s="41"/>
    </row>
    <row r="36" spans="1:40" ht="204">
      <c r="A36" s="68" t="s">
        <v>308</v>
      </c>
      <c r="B36" s="86">
        <v>481</v>
      </c>
      <c r="C36" s="58">
        <v>604</v>
      </c>
      <c r="D36" s="43" t="s">
        <v>165</v>
      </c>
      <c r="E36" s="76" t="s">
        <v>166</v>
      </c>
      <c r="F36" s="72">
        <v>10873</v>
      </c>
      <c r="G36" s="43" t="s">
        <v>167</v>
      </c>
      <c r="H36" s="43">
        <v>2004</v>
      </c>
      <c r="I36" s="43" t="s">
        <v>168</v>
      </c>
      <c r="J36" s="73">
        <v>42526</v>
      </c>
      <c r="K36" s="69" t="s">
        <v>304</v>
      </c>
      <c r="L36" s="67" t="s">
        <v>169</v>
      </c>
      <c r="M36" s="52" t="s">
        <v>170</v>
      </c>
      <c r="N36" s="67" t="s">
        <v>171</v>
      </c>
      <c r="O36" s="67" t="s">
        <v>172</v>
      </c>
      <c r="P36" s="3">
        <v>3502471</v>
      </c>
      <c r="Q36" s="55">
        <f aca="true" t="shared" si="6" ref="Q36:Q46">+U36</f>
        <v>5.003058823529412</v>
      </c>
      <c r="R36" s="123">
        <f aca="true" t="shared" si="7" ref="R36:R46">+J36/1700/5</f>
        <v>5.003058823529412</v>
      </c>
      <c r="S36" s="43"/>
      <c r="T36" s="43"/>
      <c r="U36" s="55">
        <f aca="true" t="shared" si="8" ref="U36:U46">SUM(R36:T36)</f>
        <v>5.003058823529412</v>
      </c>
      <c r="V36" s="3">
        <v>90</v>
      </c>
      <c r="W36" s="43">
        <v>100</v>
      </c>
      <c r="X36" s="3"/>
      <c r="Y36" s="58">
        <v>90</v>
      </c>
      <c r="Z36" s="41" t="s">
        <v>165</v>
      </c>
      <c r="AA36" s="41" t="s">
        <v>231</v>
      </c>
      <c r="AB36" s="41">
        <v>40</v>
      </c>
      <c r="AC36" s="43" t="s">
        <v>173</v>
      </c>
      <c r="AD36" s="43" t="s">
        <v>258</v>
      </c>
      <c r="AE36" s="43">
        <v>30</v>
      </c>
      <c r="AF36" s="41" t="s">
        <v>174</v>
      </c>
      <c r="AG36" s="41" t="s">
        <v>255</v>
      </c>
      <c r="AH36" s="41">
        <v>5</v>
      </c>
      <c r="AI36" s="43" t="s">
        <v>175</v>
      </c>
      <c r="AJ36" s="43" t="s">
        <v>259</v>
      </c>
      <c r="AK36" s="43">
        <v>15</v>
      </c>
      <c r="AL36" s="41"/>
      <c r="AM36" s="41"/>
      <c r="AN36" s="41"/>
    </row>
    <row r="37" spans="1:40" s="1" customFormat="1" ht="127.5">
      <c r="A37" s="68" t="s">
        <v>308</v>
      </c>
      <c r="B37" s="69">
        <v>481</v>
      </c>
      <c r="C37" s="70">
        <v>605</v>
      </c>
      <c r="D37" s="71" t="s">
        <v>154</v>
      </c>
      <c r="E37" s="71" t="s">
        <v>176</v>
      </c>
      <c r="F37" s="72"/>
      <c r="G37" s="43" t="s">
        <v>177</v>
      </c>
      <c r="H37" s="43">
        <v>2003</v>
      </c>
      <c r="I37" s="43"/>
      <c r="J37" s="73">
        <v>147235.09</v>
      </c>
      <c r="K37" s="69" t="s">
        <v>305</v>
      </c>
      <c r="L37" s="124" t="s">
        <v>178</v>
      </c>
      <c r="M37" s="43"/>
      <c r="N37" s="43" t="s">
        <v>179</v>
      </c>
      <c r="O37" s="43" t="s">
        <v>180</v>
      </c>
      <c r="P37" s="43" t="s">
        <v>247</v>
      </c>
      <c r="Q37" s="55">
        <f t="shared" si="6"/>
        <v>17.321775294117646</v>
      </c>
      <c r="R37" s="123">
        <f t="shared" si="7"/>
        <v>17.321775294117646</v>
      </c>
      <c r="S37" s="43"/>
      <c r="T37" s="43"/>
      <c r="U37" s="55">
        <f t="shared" si="8"/>
        <v>17.321775294117646</v>
      </c>
      <c r="V37" s="43">
        <v>110</v>
      </c>
      <c r="W37" s="43"/>
      <c r="X37" s="43"/>
      <c r="Y37" s="58">
        <v>90</v>
      </c>
      <c r="Z37" s="41" t="s">
        <v>154</v>
      </c>
      <c r="AA37" s="41" t="s">
        <v>257</v>
      </c>
      <c r="AB37" s="41">
        <v>80</v>
      </c>
      <c r="AC37" s="43"/>
      <c r="AD37" s="43"/>
      <c r="AE37" s="43"/>
      <c r="AF37" s="41"/>
      <c r="AG37" s="41"/>
      <c r="AH37" s="41"/>
      <c r="AI37" s="43"/>
      <c r="AJ37" s="43"/>
      <c r="AK37" s="43"/>
      <c r="AL37" s="41" t="s">
        <v>182</v>
      </c>
      <c r="AM37" s="41" t="s">
        <v>181</v>
      </c>
      <c r="AN37" s="41">
        <v>30</v>
      </c>
    </row>
    <row r="38" spans="1:40" ht="191.25">
      <c r="A38" s="68" t="s">
        <v>308</v>
      </c>
      <c r="B38" s="69">
        <v>481</v>
      </c>
      <c r="C38" s="58">
        <v>604</v>
      </c>
      <c r="D38" s="43" t="s">
        <v>165</v>
      </c>
      <c r="E38" s="76" t="s">
        <v>166</v>
      </c>
      <c r="F38" s="72">
        <v>10873</v>
      </c>
      <c r="G38" s="43" t="s">
        <v>183</v>
      </c>
      <c r="H38" s="43">
        <v>2005</v>
      </c>
      <c r="I38" s="43" t="s">
        <v>184</v>
      </c>
      <c r="J38" s="73">
        <v>73115.27</v>
      </c>
      <c r="K38" s="69" t="s">
        <v>305</v>
      </c>
      <c r="L38" s="3" t="s">
        <v>187</v>
      </c>
      <c r="M38" s="52" t="s">
        <v>188</v>
      </c>
      <c r="N38" s="75" t="s">
        <v>189</v>
      </c>
      <c r="O38" s="75" t="s">
        <v>190</v>
      </c>
      <c r="P38" s="3" t="s">
        <v>191</v>
      </c>
      <c r="Q38" s="55">
        <f t="shared" si="6"/>
        <v>8.601796470588237</v>
      </c>
      <c r="R38" s="123">
        <f t="shared" si="7"/>
        <v>8.601796470588237</v>
      </c>
      <c r="S38" s="43"/>
      <c r="T38" s="43"/>
      <c r="U38" s="55">
        <f t="shared" si="8"/>
        <v>8.601796470588237</v>
      </c>
      <c r="V38" s="4">
        <v>90</v>
      </c>
      <c r="W38" s="43">
        <v>86.67</v>
      </c>
      <c r="X38" s="3"/>
      <c r="Y38" s="58">
        <v>90</v>
      </c>
      <c r="Z38" s="41" t="s">
        <v>165</v>
      </c>
      <c r="AA38" s="41" t="s">
        <v>231</v>
      </c>
      <c r="AB38" s="41">
        <v>50</v>
      </c>
      <c r="AC38" s="43" t="s">
        <v>175</v>
      </c>
      <c r="AD38" s="43" t="s">
        <v>259</v>
      </c>
      <c r="AE38" s="43">
        <v>5</v>
      </c>
      <c r="AF38" s="41" t="s">
        <v>173</v>
      </c>
      <c r="AG38" s="41" t="s">
        <v>258</v>
      </c>
      <c r="AH38" s="41">
        <v>30</v>
      </c>
      <c r="AI38" s="43" t="s">
        <v>174</v>
      </c>
      <c r="AJ38" s="43" t="s">
        <v>255</v>
      </c>
      <c r="AK38" s="43">
        <v>5</v>
      </c>
      <c r="AL38" s="41"/>
      <c r="AM38" s="41"/>
      <c r="AN38" s="41"/>
    </row>
    <row r="39" spans="1:40" ht="204">
      <c r="A39" s="68" t="s">
        <v>308</v>
      </c>
      <c r="B39" s="69">
        <v>481</v>
      </c>
      <c r="C39" s="58">
        <v>606</v>
      </c>
      <c r="D39" s="71" t="s">
        <v>139</v>
      </c>
      <c r="E39" s="71" t="s">
        <v>192</v>
      </c>
      <c r="F39" s="77">
        <v>18511</v>
      </c>
      <c r="G39" s="43" t="s">
        <v>193</v>
      </c>
      <c r="H39" s="43">
        <v>2004</v>
      </c>
      <c r="I39" s="43" t="s">
        <v>194</v>
      </c>
      <c r="J39" s="73">
        <v>62131.14</v>
      </c>
      <c r="K39" s="69" t="s">
        <v>305</v>
      </c>
      <c r="L39" s="67" t="s">
        <v>169</v>
      </c>
      <c r="M39" s="71" t="s">
        <v>195</v>
      </c>
      <c r="N39" s="3" t="s">
        <v>196</v>
      </c>
      <c r="O39" s="3" t="s">
        <v>197</v>
      </c>
      <c r="P39" s="3">
        <v>3502561</v>
      </c>
      <c r="Q39" s="55">
        <f t="shared" si="6"/>
        <v>7.309545882352941</v>
      </c>
      <c r="R39" s="123">
        <f t="shared" si="7"/>
        <v>7.309545882352941</v>
      </c>
      <c r="S39" s="43"/>
      <c r="T39" s="43"/>
      <c r="U39" s="55">
        <f t="shared" si="8"/>
        <v>7.309545882352941</v>
      </c>
      <c r="V39" s="3">
        <v>80</v>
      </c>
      <c r="W39" s="43">
        <v>100</v>
      </c>
      <c r="X39" s="3"/>
      <c r="Y39" s="58">
        <v>80</v>
      </c>
      <c r="Z39" s="84" t="s">
        <v>139</v>
      </c>
      <c r="AA39" s="84" t="s">
        <v>248</v>
      </c>
      <c r="AB39" s="148">
        <v>0.4</v>
      </c>
      <c r="AC39" s="71" t="s">
        <v>198</v>
      </c>
      <c r="AD39" s="71" t="s">
        <v>192</v>
      </c>
      <c r="AE39" s="78">
        <v>0.1</v>
      </c>
      <c r="AF39" s="84" t="s">
        <v>199</v>
      </c>
      <c r="AG39" s="84" t="s">
        <v>200</v>
      </c>
      <c r="AH39" s="148">
        <v>0.3</v>
      </c>
      <c r="AI39" s="43" t="s">
        <v>201</v>
      </c>
      <c r="AJ39" s="43" t="s">
        <v>248</v>
      </c>
      <c r="AK39" s="78">
        <v>0</v>
      </c>
      <c r="AL39" s="41"/>
      <c r="AM39" s="41"/>
      <c r="AN39" s="41"/>
    </row>
    <row r="40" spans="1:40" ht="165.75">
      <c r="A40" s="68" t="s">
        <v>308</v>
      </c>
      <c r="B40" s="69">
        <v>481</v>
      </c>
      <c r="C40" s="58">
        <v>606</v>
      </c>
      <c r="D40" s="71" t="s">
        <v>139</v>
      </c>
      <c r="E40" s="71" t="s">
        <v>202</v>
      </c>
      <c r="F40" s="77">
        <v>7030</v>
      </c>
      <c r="G40" s="71" t="s">
        <v>203</v>
      </c>
      <c r="H40" s="71">
        <v>2005</v>
      </c>
      <c r="I40" s="134" t="s">
        <v>204</v>
      </c>
      <c r="J40" s="135">
        <v>55414.92</v>
      </c>
      <c r="K40" s="136" t="s">
        <v>305</v>
      </c>
      <c r="L40" s="67" t="s">
        <v>233</v>
      </c>
      <c r="M40" s="71" t="s">
        <v>234</v>
      </c>
      <c r="N40" s="3" t="s">
        <v>235</v>
      </c>
      <c r="O40" s="3" t="s">
        <v>236</v>
      </c>
      <c r="P40" s="3">
        <v>3502690</v>
      </c>
      <c r="Q40" s="55">
        <f t="shared" si="6"/>
        <v>6.519402352941176</v>
      </c>
      <c r="R40" s="123">
        <f t="shared" si="7"/>
        <v>6.519402352941176</v>
      </c>
      <c r="S40" s="43"/>
      <c r="T40" s="43"/>
      <c r="U40" s="55">
        <f t="shared" si="8"/>
        <v>6.519402352941176</v>
      </c>
      <c r="V40" s="3">
        <v>50</v>
      </c>
      <c r="W40" s="43">
        <v>85</v>
      </c>
      <c r="X40" s="3"/>
      <c r="Y40" s="58">
        <v>21</v>
      </c>
      <c r="Z40" s="84" t="s">
        <v>139</v>
      </c>
      <c r="AA40" s="84" t="s">
        <v>248</v>
      </c>
      <c r="AB40" s="148">
        <v>0.21</v>
      </c>
      <c r="AC40" s="71" t="s">
        <v>201</v>
      </c>
      <c r="AD40" s="71" t="s">
        <v>248</v>
      </c>
      <c r="AE40" s="78">
        <v>0</v>
      </c>
      <c r="AF40" s="84" t="s">
        <v>237</v>
      </c>
      <c r="AG40" s="84" t="s">
        <v>260</v>
      </c>
      <c r="AH40" s="148">
        <v>0</v>
      </c>
      <c r="AI40" s="71" t="s">
        <v>238</v>
      </c>
      <c r="AJ40" s="71"/>
      <c r="AK40" s="78">
        <v>0</v>
      </c>
      <c r="AL40" s="41"/>
      <c r="AM40" s="41"/>
      <c r="AN40" s="41"/>
    </row>
    <row r="41" spans="1:40" ht="76.5">
      <c r="A41" s="68" t="s">
        <v>308</v>
      </c>
      <c r="B41" s="69">
        <v>481</v>
      </c>
      <c r="C41" s="58">
        <v>602</v>
      </c>
      <c r="D41" s="43" t="s">
        <v>139</v>
      </c>
      <c r="E41" s="76" t="s">
        <v>140</v>
      </c>
      <c r="F41" s="72">
        <v>5993</v>
      </c>
      <c r="G41" s="79" t="s">
        <v>239</v>
      </c>
      <c r="H41" s="43">
        <v>2005</v>
      </c>
      <c r="I41" s="79" t="s">
        <v>240</v>
      </c>
      <c r="J41" s="73">
        <v>43815.72</v>
      </c>
      <c r="K41" s="69" t="s">
        <v>305</v>
      </c>
      <c r="L41" s="79" t="s">
        <v>241</v>
      </c>
      <c r="M41" s="79" t="s">
        <v>242</v>
      </c>
      <c r="N41" s="79" t="s">
        <v>243</v>
      </c>
      <c r="O41" s="79" t="s">
        <v>244</v>
      </c>
      <c r="P41" s="43">
        <v>3502685</v>
      </c>
      <c r="Q41" s="55">
        <f t="shared" si="6"/>
        <v>5.1547905882352945</v>
      </c>
      <c r="R41" s="123">
        <f t="shared" si="7"/>
        <v>5.1547905882352945</v>
      </c>
      <c r="S41" s="43"/>
      <c r="T41" s="43"/>
      <c r="U41" s="55">
        <f t="shared" si="8"/>
        <v>5.1547905882352945</v>
      </c>
      <c r="V41" s="43">
        <v>70</v>
      </c>
      <c r="W41" s="43">
        <v>88.33</v>
      </c>
      <c r="X41" s="43"/>
      <c r="Y41" s="58">
        <v>0</v>
      </c>
      <c r="Z41" s="41" t="s">
        <v>152</v>
      </c>
      <c r="AA41" s="41" t="s">
        <v>245</v>
      </c>
      <c r="AB41" s="41">
        <v>0</v>
      </c>
      <c r="AC41" s="80" t="s">
        <v>246</v>
      </c>
      <c r="AD41" s="43" t="s">
        <v>261</v>
      </c>
      <c r="AE41" s="43">
        <v>0</v>
      </c>
      <c r="AF41" s="41" t="s">
        <v>151</v>
      </c>
      <c r="AG41" s="41" t="s">
        <v>245</v>
      </c>
      <c r="AH41" s="41">
        <v>0</v>
      </c>
      <c r="AI41" s="43"/>
      <c r="AJ41" s="43"/>
      <c r="AK41" s="43"/>
      <c r="AL41" s="41"/>
      <c r="AM41" s="41"/>
      <c r="AN41" s="41"/>
    </row>
    <row r="42" spans="1:40" ht="293.25">
      <c r="A42" s="128" t="s">
        <v>308</v>
      </c>
      <c r="B42" s="137">
        <v>481</v>
      </c>
      <c r="C42" s="138">
        <v>606</v>
      </c>
      <c r="D42" s="137" t="s">
        <v>139</v>
      </c>
      <c r="E42" s="128" t="s">
        <v>248</v>
      </c>
      <c r="F42" s="128">
        <v>4001</v>
      </c>
      <c r="G42" s="128" t="s">
        <v>264</v>
      </c>
      <c r="H42" s="128">
        <v>2009</v>
      </c>
      <c r="I42" s="139" t="s">
        <v>265</v>
      </c>
      <c r="J42" s="140">
        <v>69262</v>
      </c>
      <c r="K42" s="141" t="s">
        <v>306</v>
      </c>
      <c r="L42" s="82" t="s">
        <v>266</v>
      </c>
      <c r="M42" s="81" t="s">
        <v>267</v>
      </c>
      <c r="N42" s="83" t="s">
        <v>268</v>
      </c>
      <c r="O42" s="81" t="s">
        <v>269</v>
      </c>
      <c r="P42" s="3">
        <v>3503537</v>
      </c>
      <c r="Q42" s="55">
        <f t="shared" si="6"/>
        <v>8.148470588235295</v>
      </c>
      <c r="R42" s="123">
        <f t="shared" si="7"/>
        <v>8.148470588235295</v>
      </c>
      <c r="S42" s="43"/>
      <c r="T42" s="43"/>
      <c r="U42" s="55">
        <f t="shared" si="8"/>
        <v>8.148470588235295</v>
      </c>
      <c r="V42" s="3">
        <v>35</v>
      </c>
      <c r="W42" s="43">
        <v>25</v>
      </c>
      <c r="X42" s="3"/>
      <c r="Y42" s="58">
        <v>50</v>
      </c>
      <c r="Z42" s="84" t="s">
        <v>139</v>
      </c>
      <c r="AA42" s="84" t="s">
        <v>248</v>
      </c>
      <c r="AB42" s="148">
        <v>0</v>
      </c>
      <c r="AC42" s="71" t="s">
        <v>198</v>
      </c>
      <c r="AD42" s="71" t="s">
        <v>192</v>
      </c>
      <c r="AE42" s="78">
        <v>0</v>
      </c>
      <c r="AF42" s="84" t="s">
        <v>174</v>
      </c>
      <c r="AG42" s="84" t="s">
        <v>255</v>
      </c>
      <c r="AH42" s="148">
        <v>0</v>
      </c>
      <c r="AI42" s="71" t="s">
        <v>270</v>
      </c>
      <c r="AJ42" s="71" t="s">
        <v>255</v>
      </c>
      <c r="AK42" s="78">
        <v>0.5</v>
      </c>
      <c r="AL42" s="41"/>
      <c r="AM42" s="41"/>
      <c r="AN42" s="41"/>
    </row>
    <row r="43" spans="1:40" ht="140.25">
      <c r="A43" s="60" t="s">
        <v>308</v>
      </c>
      <c r="B43" s="86">
        <v>481</v>
      </c>
      <c r="C43" s="87">
        <v>605</v>
      </c>
      <c r="D43" s="88" t="s">
        <v>154</v>
      </c>
      <c r="E43" s="60" t="s">
        <v>176</v>
      </c>
      <c r="F43" s="60">
        <v>927</v>
      </c>
      <c r="G43" s="60" t="s">
        <v>271</v>
      </c>
      <c r="H43" s="60">
        <v>2007</v>
      </c>
      <c r="I43" s="124" t="s">
        <v>272</v>
      </c>
      <c r="J43" s="105">
        <v>72100</v>
      </c>
      <c r="K43" s="106" t="s">
        <v>306</v>
      </c>
      <c r="L43" s="74" t="s">
        <v>178</v>
      </c>
      <c r="M43" s="56"/>
      <c r="N43" s="75" t="s">
        <v>273</v>
      </c>
      <c r="O43" s="75" t="s">
        <v>274</v>
      </c>
      <c r="P43" s="3">
        <v>3503491</v>
      </c>
      <c r="Q43" s="55">
        <f t="shared" si="6"/>
        <v>8.48235294117647</v>
      </c>
      <c r="R43" s="123">
        <f t="shared" si="7"/>
        <v>8.48235294117647</v>
      </c>
      <c r="S43" s="43"/>
      <c r="T43" s="43"/>
      <c r="U43" s="55">
        <f t="shared" si="8"/>
        <v>8.48235294117647</v>
      </c>
      <c r="V43" s="3">
        <v>110</v>
      </c>
      <c r="W43" s="43">
        <v>46.67</v>
      </c>
      <c r="X43" s="3"/>
      <c r="Y43" s="58">
        <v>110</v>
      </c>
      <c r="Z43" s="85" t="s">
        <v>275</v>
      </c>
      <c r="AA43" s="41" t="s">
        <v>232</v>
      </c>
      <c r="AB43" s="41">
        <v>40</v>
      </c>
      <c r="AC43" s="150" t="s">
        <v>277</v>
      </c>
      <c r="AD43" s="43" t="s">
        <v>262</v>
      </c>
      <c r="AE43" s="43">
        <v>20</v>
      </c>
      <c r="AF43" s="41"/>
      <c r="AG43" s="41"/>
      <c r="AH43" s="41"/>
      <c r="AI43" s="43"/>
      <c r="AJ43" s="43"/>
      <c r="AK43" s="43"/>
      <c r="AL43" s="41" t="s">
        <v>182</v>
      </c>
      <c r="AM43" s="41" t="s">
        <v>276</v>
      </c>
      <c r="AN43" s="41">
        <v>50</v>
      </c>
    </row>
    <row r="44" spans="1:40" ht="38.25">
      <c r="A44" s="60" t="s">
        <v>308</v>
      </c>
      <c r="B44" s="86">
        <v>481</v>
      </c>
      <c r="C44" s="87">
        <v>102</v>
      </c>
      <c r="D44" s="86"/>
      <c r="E44" s="60" t="s">
        <v>312</v>
      </c>
      <c r="F44" s="60">
        <v>6404</v>
      </c>
      <c r="G44" s="60" t="s">
        <v>313</v>
      </c>
      <c r="H44" s="60"/>
      <c r="I44" s="104"/>
      <c r="J44" s="105">
        <v>220225.8</v>
      </c>
      <c r="K44" s="106" t="s">
        <v>306</v>
      </c>
      <c r="L44" s="32"/>
      <c r="M44" s="56"/>
      <c r="N44" s="56"/>
      <c r="O44" s="56"/>
      <c r="P44" s="3">
        <v>3404609</v>
      </c>
      <c r="Q44" s="55">
        <f t="shared" si="6"/>
        <v>25.90891764705882</v>
      </c>
      <c r="R44" s="123">
        <f t="shared" si="7"/>
        <v>25.90891764705882</v>
      </c>
      <c r="S44" s="43"/>
      <c r="T44" s="43"/>
      <c r="U44" s="55">
        <f t="shared" si="8"/>
        <v>25.90891764705882</v>
      </c>
      <c r="V44" s="3"/>
      <c r="W44" s="43">
        <v>56.67</v>
      </c>
      <c r="X44" s="3"/>
      <c r="Y44" s="58">
        <v>0</v>
      </c>
      <c r="Z44" s="41"/>
      <c r="AA44" s="41"/>
      <c r="AB44" s="41"/>
      <c r="AC44" s="43"/>
      <c r="AD44" s="43"/>
      <c r="AE44" s="43"/>
      <c r="AF44" s="41"/>
      <c r="AG44" s="41"/>
      <c r="AH44" s="41"/>
      <c r="AI44" s="43"/>
      <c r="AJ44" s="43"/>
      <c r="AK44" s="43"/>
      <c r="AL44" s="41"/>
      <c r="AM44" s="41"/>
      <c r="AN44" s="41"/>
    </row>
    <row r="45" spans="1:40" ht="229.5">
      <c r="A45" s="60" t="s">
        <v>308</v>
      </c>
      <c r="B45" s="86">
        <v>481</v>
      </c>
      <c r="C45" s="87">
        <v>604</v>
      </c>
      <c r="D45" s="88" t="s">
        <v>165</v>
      </c>
      <c r="E45" s="60" t="s">
        <v>166</v>
      </c>
      <c r="F45" s="60">
        <v>10873</v>
      </c>
      <c r="G45" s="60" t="s">
        <v>278</v>
      </c>
      <c r="H45" s="60">
        <v>2008</v>
      </c>
      <c r="I45" s="60" t="s">
        <v>279</v>
      </c>
      <c r="J45" s="105">
        <v>103116</v>
      </c>
      <c r="K45" s="106" t="s">
        <v>306</v>
      </c>
      <c r="L45" s="29" t="s">
        <v>169</v>
      </c>
      <c r="M45" s="29" t="s">
        <v>280</v>
      </c>
      <c r="N45" s="67" t="s">
        <v>281</v>
      </c>
      <c r="O45" s="29" t="s">
        <v>282</v>
      </c>
      <c r="P45" s="3" t="s">
        <v>283</v>
      </c>
      <c r="Q45" s="55">
        <f t="shared" si="6"/>
        <v>12.131294117647059</v>
      </c>
      <c r="R45" s="123">
        <f t="shared" si="7"/>
        <v>12.131294117647059</v>
      </c>
      <c r="S45" s="43"/>
      <c r="T45" s="43"/>
      <c r="U45" s="55">
        <f t="shared" si="8"/>
        <v>12.131294117647059</v>
      </c>
      <c r="V45" s="56">
        <v>90</v>
      </c>
      <c r="W45" s="57">
        <v>30</v>
      </c>
      <c r="X45" s="56"/>
      <c r="Y45" s="152">
        <v>90</v>
      </c>
      <c r="Z45" s="41" t="s">
        <v>165</v>
      </c>
      <c r="AA45" s="42" t="s">
        <v>231</v>
      </c>
      <c r="AB45" s="42">
        <v>80</v>
      </c>
      <c r="AC45" s="43" t="s">
        <v>284</v>
      </c>
      <c r="AD45" s="57" t="s">
        <v>263</v>
      </c>
      <c r="AE45" s="57">
        <v>5</v>
      </c>
      <c r="AF45" s="41" t="s">
        <v>286</v>
      </c>
      <c r="AG45" s="42" t="s">
        <v>285</v>
      </c>
      <c r="AH45" s="42">
        <v>5</v>
      </c>
      <c r="AI45" s="43"/>
      <c r="AJ45" s="57"/>
      <c r="AK45" s="57"/>
      <c r="AL45" s="42"/>
      <c r="AM45" s="42"/>
      <c r="AN45" s="42"/>
    </row>
    <row r="46" spans="1:40" ht="165.75">
      <c r="A46" s="60" t="s">
        <v>308</v>
      </c>
      <c r="B46" s="86">
        <v>481</v>
      </c>
      <c r="C46" s="87">
        <v>602</v>
      </c>
      <c r="D46" s="88" t="s">
        <v>139</v>
      </c>
      <c r="E46" s="60" t="s">
        <v>140</v>
      </c>
      <c r="F46" s="60">
        <v>5993</v>
      </c>
      <c r="G46" s="60" t="s">
        <v>287</v>
      </c>
      <c r="H46" s="60">
        <v>2008</v>
      </c>
      <c r="I46" s="89" t="s">
        <v>288</v>
      </c>
      <c r="J46" s="90">
        <v>63911.87</v>
      </c>
      <c r="K46" s="91" t="s">
        <v>306</v>
      </c>
      <c r="L46" s="79" t="s">
        <v>289</v>
      </c>
      <c r="M46" s="79" t="s">
        <v>290</v>
      </c>
      <c r="N46" s="92" t="s">
        <v>291</v>
      </c>
      <c r="O46" s="79" t="s">
        <v>292</v>
      </c>
      <c r="P46" s="43">
        <v>3503542</v>
      </c>
      <c r="Q46" s="55">
        <f t="shared" si="6"/>
        <v>7.519043529411765</v>
      </c>
      <c r="R46" s="123">
        <f t="shared" si="7"/>
        <v>7.519043529411765</v>
      </c>
      <c r="S46" s="43"/>
      <c r="T46" s="43"/>
      <c r="U46" s="55">
        <f t="shared" si="8"/>
        <v>7.519043529411765</v>
      </c>
      <c r="V46" s="43">
        <v>80</v>
      </c>
      <c r="W46" s="43">
        <v>23.33</v>
      </c>
      <c r="X46" s="43"/>
      <c r="Y46" s="58">
        <v>70</v>
      </c>
      <c r="Z46" s="41" t="s">
        <v>148</v>
      </c>
      <c r="AA46" s="41" t="s">
        <v>248</v>
      </c>
      <c r="AB46" s="41">
        <v>10</v>
      </c>
      <c r="AC46" s="43" t="s">
        <v>150</v>
      </c>
      <c r="AD46" s="43" t="s">
        <v>255</v>
      </c>
      <c r="AE46" s="43">
        <v>10</v>
      </c>
      <c r="AF46" s="53" t="s">
        <v>246</v>
      </c>
      <c r="AG46" s="41" t="s">
        <v>261</v>
      </c>
      <c r="AH46" s="41">
        <v>20</v>
      </c>
      <c r="AI46" s="43" t="s">
        <v>152</v>
      </c>
      <c r="AJ46" s="43" t="s">
        <v>293</v>
      </c>
      <c r="AK46" s="43">
        <v>20</v>
      </c>
      <c r="AL46" s="53" t="s">
        <v>294</v>
      </c>
      <c r="AM46" s="41" t="s">
        <v>295</v>
      </c>
      <c r="AN46" s="41">
        <v>10</v>
      </c>
    </row>
    <row r="49" spans="1:19" ht="12.75">
      <c r="A49" s="176" t="s">
        <v>353</v>
      </c>
      <c r="B49" s="176"/>
      <c r="C49" s="176"/>
      <c r="D49" s="176"/>
      <c r="E49" s="176"/>
      <c r="F49" s="176"/>
      <c r="K49" s="180" t="s">
        <v>354</v>
      </c>
      <c r="L49" s="181"/>
      <c r="M49" s="181"/>
      <c r="N49" s="181"/>
      <c r="O49" s="181"/>
      <c r="P49" s="181"/>
      <c r="Q49" s="181"/>
      <c r="R49" s="181"/>
      <c r="S49" s="181"/>
    </row>
    <row r="50" spans="6:11" ht="12.75">
      <c r="F50" s="129"/>
      <c r="K50" s="6"/>
    </row>
    <row r="51" spans="1:5" ht="12.75">
      <c r="A51" s="176" t="s">
        <v>355</v>
      </c>
      <c r="B51" s="176"/>
      <c r="C51" s="176"/>
      <c r="D51" s="176"/>
      <c r="E51" s="176"/>
    </row>
  </sheetData>
  <sheetProtection/>
  <mergeCells count="5">
    <mergeCell ref="A51:E51"/>
    <mergeCell ref="A1:G1"/>
    <mergeCell ref="R3:U3"/>
    <mergeCell ref="A49:F49"/>
    <mergeCell ref="K49:S49"/>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2011-01-05T10:41:58Z</cp:lastPrinted>
  <dcterms:created xsi:type="dcterms:W3CDTF">2009-06-15T12:06:31Z</dcterms:created>
  <dcterms:modified xsi:type="dcterms:W3CDTF">2011-01-07T13:56:50Z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