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<sst xmlns="http://schemas.openxmlformats.org/spreadsheetml/2006/main" count="209" uniqueCount="144">
  <si>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</si>
  <si>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</si>
  <si>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</si>
  <si>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</si>
  <si>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</si>
  <si>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</si>
  <si>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</si>
  <si>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</si>
  <si>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</si>
  <si>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</si>
  <si>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</si>
  <si>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</si>
  <si>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</si>
  <si>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</si>
  <si>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</si>
  <si>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</si>
  <si>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</si>
  <si>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</si>
  <si>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</si>
  <si>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</si>
  <si>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</si>
  <si>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</si>
  <si>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</si>
  <si>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</si>
  <si>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</si>
  <si>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</si>
  <si>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</si>
  <si>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</si>
  <si>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</si>
  <si>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</si>
  <si>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</si>
  <si>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</si>
  <si>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</si>
  <si>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</si>
  <si>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</si>
  <si>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</si>
  <si>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</si>
  <si>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</si>
  <si>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</si>
  <si>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</si>
  <si>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</si>
  <si>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</si>
  <si>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</si>
  <si>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</si>
  <si>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</si>
  <si>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</si>
  <si>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</si>
  <si>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</si>
  <si>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</si>
  <si>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</si>
  <si>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</si>
  <si>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</si>
  <si>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</si>
  <si>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</si>
  <si>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</si>
  <si>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</si>
  <si>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</si>
  <si>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</si>
  <si>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</si>
  <si>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</si>
  <si>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</si>
  <si>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</si>
  <si>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</si>
  <si>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</si>
  <si>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</si>
  <si>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</si>
  <si>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</si>
  <si>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</si>
  <si>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</si>
  <si>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</si>
  <si>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</si>
  <si>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</si>
  <si>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</si>
  <si>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</si>
  <si>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</si>
  <si>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</si>
  <si>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</si>
  <si>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</si>
  <si>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</si>
  <si>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</si>
  <si>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</si>
  <si>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</si>
  <si>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</si>
  <si>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</si>
  <si>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</si>
  <si>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</si>
  <si>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</si>
  <si>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</si>
  <si>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</si>
  <si>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</si>
  <si>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</si>
  <si>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</si>
  <si>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</si>
  <si>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</si>
  <si>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</si>
  <si>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</si>
  <si>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</si>
  <si>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</si>
  <si>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</si>
  <si>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</si>
  <si>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</si>
  <si>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</si>
  <si>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</si>
  <si>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</si>
  <si>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</si>
  <si>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</si>
  <si>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P6-0064 
</t>
  </si>
  <si>
    <t>13607, 15155</t>
  </si>
  <si>
    <t>Cena za uporabo raziskovalne opreme /uro           ( v EUR)</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</si>
  <si>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</si>
  <si>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</si>
  <si>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</si>
  <si>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</si>
  <si>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</si>
  <si>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</si>
  <si>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</si>
  <si>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</si>
  <si>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</si>
  <si>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</si>
  <si>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</si>
  <si>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</si>
  <si>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V5-1033</t>
  </si>
  <si>
    <t xml:space="preserve">http://is.zrc-sazu.si/oprema </t>
  </si>
  <si>
    <t>Tadej Slabe</t>
  </si>
  <si>
    <t>Marko Snoj</t>
  </si>
  <si>
    <t>Janez Kranjc</t>
  </si>
  <si>
    <t>Andraž Čarni</t>
  </si>
  <si>
    <t>Marjetka Golež Kaučič</t>
  </si>
  <si>
    <t>Drago Kunej</t>
  </si>
  <si>
    <t>Špela Goričan</t>
  </si>
  <si>
    <t>Jerneja Fridl</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</si>
  <si>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</si>
  <si>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</si>
  <si>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</si>
  <si>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Ime odgovornega računovodje: Majda Bogdanovič</t>
  </si>
  <si>
    <t>Ime zakonitega zastopnika/pooblaščene osebe raziskovalne organizacije: prof. dr. OTO LUTHAR</t>
  </si>
  <si>
    <t xml:space="preserve">                                                                  </t>
  </si>
  <si>
    <t>Anton Velušček, Adrijan Košir</t>
  </si>
  <si>
    <t>Branko Vreš</t>
  </si>
  <si>
    <t>Monitoring metulji BF</t>
  </si>
  <si>
    <t>Tatjana Čelik</t>
  </si>
  <si>
    <t>Trg - Zavod za varstvo narave (Wetman)</t>
  </si>
  <si>
    <t>MESEČNO POROČILO - JULIJ 2011</t>
  </si>
  <si>
    <t>Ladislav Ciglenečki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</si>
</sst>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style="thin"/>
      <right style="thin"/>
      <top style="medium"/>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medium"/>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8"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9"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14">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1" fillId="0" borderId="11"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6" fillId="16" borderId="14" xfId="0" applyFont="1" applyFill="1" applyBorder="1" applyAlignment="1">
      <alignment/>
    </xf>
    <xf numFmtId="0" fontId="5" fillId="16" borderId="14" xfId="0" applyFont="1" applyFill="1" applyBorder="1" applyAlignment="1">
      <alignment/>
    </xf>
    <xf numFmtId="0" fontId="5" fillId="16" borderId="15" xfId="0" applyFont="1" applyFill="1" applyBorder="1" applyAlignment="1">
      <alignment/>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Alignment="1">
      <alignment vertical="top" wrapText="1"/>
    </xf>
    <xf numFmtId="0" fontId="0" fillId="0" borderId="0" xfId="0" applyFont="1" applyFill="1" applyAlignment="1">
      <alignment/>
    </xf>
    <xf numFmtId="0" fontId="5" fillId="0" borderId="16" xfId="0" applyFont="1" applyFill="1" applyBorder="1" applyAlignment="1">
      <alignment horizontal="center" wrapText="1"/>
    </xf>
    <xf numFmtId="0" fontId="0" fillId="0" borderId="17" xfId="0" applyFont="1" applyFill="1" applyBorder="1" applyAlignment="1">
      <alignment vertical="top" wrapText="1"/>
    </xf>
    <xf numFmtId="0" fontId="5" fillId="0" borderId="18" xfId="0" applyFont="1" applyFill="1" applyBorder="1" applyAlignment="1">
      <alignment horizontal="center" wrapText="1"/>
    </xf>
    <xf numFmtId="0" fontId="5" fillId="0" borderId="11" xfId="0" applyFont="1" applyFill="1" applyBorder="1" applyAlignment="1">
      <alignment wrapText="1"/>
    </xf>
    <xf numFmtId="0" fontId="10" fillId="0" borderId="10" xfId="0" applyFont="1" applyFill="1" applyBorder="1" applyAlignment="1">
      <alignment wrapText="1"/>
    </xf>
    <xf numFmtId="4" fontId="0" fillId="0" borderId="12" xfId="0" applyNumberFormat="1" applyFont="1" applyFill="1" applyBorder="1" applyAlignment="1">
      <alignment vertical="center"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5" fillId="0" borderId="19" xfId="0" applyFont="1" applyFill="1" applyBorder="1" applyAlignment="1">
      <alignment horizontal="center" wrapText="1"/>
    </xf>
    <xf numFmtId="0" fontId="0" fillId="16" borderId="10" xfId="0" applyFont="1" applyFill="1" applyBorder="1" applyAlignment="1">
      <alignment vertical="center"/>
    </xf>
    <xf numFmtId="0" fontId="6" fillId="0" borderId="14" xfId="0" applyFont="1" applyFill="1" applyBorder="1" applyAlignment="1">
      <alignment/>
    </xf>
    <xf numFmtId="0" fontId="0" fillId="0" borderId="0" xfId="0" applyFont="1" applyFill="1" applyAlignment="1">
      <alignment/>
    </xf>
    <xf numFmtId="0" fontId="0" fillId="0" borderId="20"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0" fillId="0" borderId="21" xfId="0" applyFont="1" applyFill="1" applyBorder="1" applyAlignment="1">
      <alignment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3" fontId="0" fillId="0" borderId="10" xfId="0" applyNumberFormat="1" applyFont="1" applyFill="1" applyBorder="1" applyAlignment="1">
      <alignment/>
    </xf>
    <xf numFmtId="0" fontId="14" fillId="0" borderId="10" xfId="39" applyFont="1" applyFill="1" applyBorder="1" applyAlignment="1" applyProtection="1">
      <alignment vertical="center" wrapText="1"/>
      <protection/>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1" xfId="0" applyFont="1" applyBorder="1" applyAlignment="1">
      <alignment vertical="center" wrapText="1"/>
    </xf>
    <xf numFmtId="4" fontId="0" fillId="0" borderId="17" xfId="0" applyNumberFormat="1" applyFont="1" applyFill="1" applyBorder="1" applyAlignment="1">
      <alignment vertical="center" wrapText="1"/>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right" vertical="center" wrapText="1"/>
    </xf>
    <xf numFmtId="0" fontId="0" fillId="0" borderId="17" xfId="0" applyNumberFormat="1" applyFont="1" applyFill="1" applyBorder="1" applyAlignment="1">
      <alignment horizontal="left" vertical="center" wrapText="1"/>
    </xf>
    <xf numFmtId="0" fontId="0" fillId="0" borderId="17" xfId="0" applyFont="1" applyFill="1" applyBorder="1" applyAlignment="1">
      <alignment horizontal="left" vertical="center" wrapText="1"/>
    </xf>
    <xf numFmtId="3" fontId="0" fillId="0" borderId="17" xfId="0" applyNumberFormat="1" applyFont="1" applyFill="1" applyBorder="1" applyAlignment="1">
      <alignment horizontal="right" vertical="center" wrapText="1"/>
    </xf>
    <xf numFmtId="2" fontId="0" fillId="0" borderId="17" xfId="0" applyNumberFormat="1" applyFont="1" applyFill="1" applyBorder="1" applyAlignment="1">
      <alignment horizontal="center" vertical="center" wrapText="1"/>
    </xf>
    <xf numFmtId="0" fontId="10" fillId="0" borderId="17" xfId="0" applyFont="1" applyFill="1" applyBorder="1" applyAlignment="1">
      <alignment wrapText="1"/>
    </xf>
    <xf numFmtId="0" fontId="0" fillId="16" borderId="17" xfId="0" applyFont="1" applyFill="1" applyBorder="1" applyAlignment="1">
      <alignment vertical="center" wrapText="1"/>
    </xf>
    <xf numFmtId="3" fontId="0" fillId="0" borderId="17" xfId="0" applyNumberFormat="1" applyFont="1" applyFill="1" applyBorder="1" applyAlignment="1">
      <alignment/>
    </xf>
    <xf numFmtId="0" fontId="14" fillId="0" borderId="17" xfId="39" applyFont="1" applyFill="1" applyBorder="1" applyAlignment="1" applyProtection="1">
      <alignment vertical="center" wrapText="1"/>
      <protection/>
    </xf>
    <xf numFmtId="0" fontId="0" fillId="0" borderId="17" xfId="0" applyFont="1" applyFill="1" applyBorder="1" applyAlignment="1">
      <alignment wrapText="1"/>
    </xf>
    <xf numFmtId="0" fontId="29" fillId="16" borderId="10" xfId="0" applyFont="1" applyFill="1" applyBorder="1" applyAlignment="1">
      <alignment vertical="center" wrapText="1"/>
    </xf>
    <xf numFmtId="0" fontId="29" fillId="0" borderId="10" xfId="0" applyFont="1" applyBorder="1" applyAlignment="1">
      <alignment vertical="center" wrapText="1"/>
    </xf>
    <xf numFmtId="0" fontId="29" fillId="0" borderId="17" xfId="0" applyFont="1" applyFill="1" applyBorder="1" applyAlignment="1">
      <alignment vertical="top" wrapText="1"/>
    </xf>
    <xf numFmtId="0" fontId="29" fillId="0" borderId="17" xfId="0" applyFont="1" applyFill="1" applyBorder="1" applyAlignment="1">
      <alignment vertical="center" wrapText="1"/>
    </xf>
    <xf numFmtId="0" fontId="0" fillId="16" borderId="10" xfId="0" applyFont="1" applyFill="1" applyBorder="1" applyAlignment="1">
      <alignment wrapText="1"/>
    </xf>
    <xf numFmtId="0" fontId="0" fillId="16" borderId="12" xfId="0" applyFont="1" applyFill="1" applyBorder="1" applyAlignment="1">
      <alignment vertical="center" wrapText="1"/>
    </xf>
    <xf numFmtId="0" fontId="0" fillId="16" borderId="10" xfId="0" applyFont="1" applyFill="1" applyBorder="1" applyAlignment="1">
      <alignment vertical="center" wrapText="1"/>
    </xf>
    <xf numFmtId="1" fontId="0" fillId="16" borderId="10" xfId="0" applyNumberFormat="1" applyFont="1" applyFill="1" applyBorder="1" applyAlignment="1">
      <alignment vertical="center" wrapText="1"/>
    </xf>
    <xf numFmtId="0" fontId="0" fillId="0" borderId="22" xfId="0" applyFont="1" applyBorder="1" applyAlignment="1">
      <alignment vertical="center" wrapText="1"/>
    </xf>
    <xf numFmtId="0" fontId="0" fillId="0" borderId="23" xfId="0" applyFont="1" applyFill="1" applyBorder="1" applyAlignment="1">
      <alignment wrapText="1"/>
    </xf>
    <xf numFmtId="0" fontId="10" fillId="0" borderId="22" xfId="0" applyFont="1" applyFill="1" applyBorder="1" applyAlignment="1">
      <alignment wrapText="1"/>
    </xf>
    <xf numFmtId="0" fontId="0" fillId="0" borderId="24" xfId="0" applyFont="1" applyFill="1" applyBorder="1" applyAlignment="1">
      <alignment wrapText="1"/>
    </xf>
    <xf numFmtId="4" fontId="0" fillId="0" borderId="22" xfId="0" applyNumberFormat="1" applyFont="1" applyFill="1" applyBorder="1" applyAlignment="1">
      <alignment vertical="center" wrapText="1"/>
    </xf>
    <xf numFmtId="0" fontId="0" fillId="16" borderId="22" xfId="0" applyFont="1" applyFill="1" applyBorder="1" applyAlignment="1">
      <alignment vertical="center" wrapText="1"/>
    </xf>
    <xf numFmtId="3" fontId="0" fillId="0" borderId="22" xfId="0" applyNumberFormat="1" applyFont="1" applyFill="1" applyBorder="1" applyAlignment="1">
      <alignment/>
    </xf>
    <xf numFmtId="0" fontId="14" fillId="0" borderId="22" xfId="39" applyFont="1" applyFill="1" applyBorder="1" applyAlignment="1" applyProtection="1">
      <alignment vertical="center" wrapText="1"/>
      <protection/>
    </xf>
    <xf numFmtId="0" fontId="0" fillId="0" borderId="25" xfId="0" applyFont="1" applyFill="1" applyBorder="1" applyAlignment="1">
      <alignment wrapText="1"/>
    </xf>
    <xf numFmtId="0" fontId="1" fillId="0" borderId="25" xfId="0" applyFont="1" applyFill="1" applyBorder="1" applyAlignment="1">
      <alignment horizontal="center" wrapText="1"/>
    </xf>
    <xf numFmtId="0" fontId="0" fillId="0" borderId="25" xfId="0" applyFont="1" applyFill="1" applyBorder="1" applyAlignment="1">
      <alignment/>
    </xf>
    <xf numFmtId="0" fontId="9" fillId="0" borderId="26" xfId="0" applyFont="1" applyFill="1" applyBorder="1" applyAlignment="1">
      <alignment horizontal="center"/>
    </xf>
    <xf numFmtId="0" fontId="1" fillId="16" borderId="18" xfId="0" applyFont="1" applyFill="1" applyBorder="1" applyAlignment="1">
      <alignment horizontal="center" wrapText="1"/>
    </xf>
    <xf numFmtId="0" fontId="29" fillId="16" borderId="22" xfId="0" applyFont="1" applyFill="1" applyBorder="1" applyAlignment="1">
      <alignment vertical="center" wrapText="1"/>
    </xf>
    <xf numFmtId="0" fontId="1" fillId="0" borderId="18" xfId="0" applyFont="1" applyFill="1" applyBorder="1" applyAlignment="1">
      <alignment wrapText="1"/>
    </xf>
    <xf numFmtId="0" fontId="1" fillId="0" borderId="18" xfId="0" applyFont="1" applyFill="1" applyBorder="1" applyAlignment="1">
      <alignment horizontal="center" wrapText="1"/>
    </xf>
    <xf numFmtId="0" fontId="1" fillId="16" borderId="27" xfId="0" applyFont="1" applyFill="1" applyBorder="1" applyAlignment="1">
      <alignment horizontal="center" wrapText="1"/>
    </xf>
    <xf numFmtId="1" fontId="0" fillId="16" borderId="22" xfId="0" applyNumberFormat="1" applyFont="1" applyFill="1" applyBorder="1" applyAlignment="1">
      <alignment vertical="center" wrapText="1"/>
    </xf>
    <xf numFmtId="1" fontId="0" fillId="16" borderId="17" xfId="0" applyNumberFormat="1" applyFont="1" applyFill="1" applyBorder="1" applyAlignment="1">
      <alignment vertical="center" wrapText="1"/>
    </xf>
    <xf numFmtId="0" fontId="0" fillId="0" borderId="0" xfId="0" applyFont="1" applyAlignment="1">
      <alignment/>
    </xf>
    <xf numFmtId="0" fontId="3" fillId="0" borderId="0" xfId="0" applyFont="1" applyFill="1" applyAlignment="1">
      <alignment/>
    </xf>
    <xf numFmtId="0" fontId="5" fillId="0" borderId="28" xfId="0" applyFont="1" applyFill="1" applyBorder="1" applyAlignment="1">
      <alignment horizontal="center" wrapText="1"/>
    </xf>
    <xf numFmtId="0" fontId="5" fillId="0" borderId="18"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A1">
      <selection activeCell="E13" sqref="E13"/>
    </sheetView>
  </sheetViews>
  <sheetFormatPr defaultColWidth="9.140625" defaultRowHeight="52.5" customHeight="1"/>
  <cols>
    <col min="1" max="1" width="31.140625" style="1" customWidth="1"/>
    <col min="2" max="2" width="8.8515625" style="1" customWidth="1"/>
    <col min="3" max="3" width="8.7109375" style="1" customWidth="1"/>
    <col min="4" max="4" width="21.7109375" style="1" customWidth="1"/>
    <col min="5" max="5" width="28.28125" style="1" customWidth="1"/>
    <col min="6" max="6" width="8.140625" style="1" customWidth="1"/>
    <col min="7" max="7" width="41.140625" style="1" bestFit="1" customWidth="1"/>
    <col min="8" max="8" width="11.00390625" style="1" hidden="1" customWidth="1"/>
    <col min="9" max="9" width="23.421875" style="1" hidden="1" customWidth="1"/>
    <col min="10" max="10" width="12.140625" style="1" hidden="1" customWidth="1"/>
    <col min="11" max="11" width="11.7109375" style="1" hidden="1" customWidth="1"/>
    <col min="12" max="13" width="16.8515625" style="1" hidden="1" customWidth="1"/>
    <col min="14" max="15" width="14.28125" style="1" hidden="1" customWidth="1"/>
    <col min="16" max="16" width="12.28125" style="36" hidden="1" customWidth="1"/>
    <col min="17" max="17" width="14.421875" style="36" hidden="1" customWidth="1"/>
    <col min="18" max="18" width="11.7109375" style="36" hidden="1" customWidth="1"/>
    <col min="19" max="19" width="12.00390625" style="36" hidden="1" customWidth="1"/>
    <col min="20" max="20" width="8.00390625" style="36" hidden="1" customWidth="1"/>
    <col min="21" max="21" width="12.140625" style="36" hidden="1" customWidth="1"/>
    <col min="22" max="22" width="13.28125" style="36" bestFit="1" customWidth="1"/>
    <col min="23" max="23" width="11.00390625" style="36" hidden="1" customWidth="1"/>
    <col min="24" max="24" width="26.421875" style="36" hidden="1" customWidth="1"/>
    <col min="25" max="25" width="15.421875" style="36" customWidth="1"/>
    <col min="26" max="26" width="12.7109375" style="1" bestFit="1" customWidth="1"/>
    <col min="27" max="27" width="10.8515625" style="36" customWidth="1"/>
    <col min="28" max="28" width="11.140625" style="36" bestFit="1" customWidth="1"/>
    <col min="29" max="29" width="15.140625" style="1" bestFit="1" customWidth="1"/>
    <col min="30" max="30" width="10.8515625" style="1" customWidth="1"/>
    <col min="31" max="31" width="11.140625" style="1" bestFit="1" customWidth="1"/>
    <col min="32" max="32" width="13.421875" style="1" bestFit="1" customWidth="1"/>
    <col min="33" max="33" width="10.8515625" style="1" customWidth="1"/>
    <col min="34" max="34" width="11.140625" style="1" bestFit="1" customWidth="1"/>
    <col min="35" max="35" width="12.7109375" style="1" bestFit="1" customWidth="1"/>
    <col min="36" max="36" width="10.8515625" style="1" customWidth="1"/>
    <col min="37" max="37" width="11.140625" style="1" bestFit="1" customWidth="1"/>
    <col min="38" max="38" width="7.421875" style="1" bestFit="1" customWidth="1"/>
    <col min="39" max="39" width="10.8515625" style="1" customWidth="1"/>
    <col min="40" max="40" width="11.140625" style="1" bestFit="1" customWidth="1"/>
    <col min="41" max="16384" width="9.140625" style="1" customWidth="1"/>
  </cols>
  <sheetData>
    <row r="1" spans="1:15" ht="52.5" customHeight="1">
      <c r="A1" s="110" t="s">
        <v>24</v>
      </c>
      <c r="B1" s="109"/>
      <c r="C1" s="109"/>
      <c r="D1" s="109"/>
      <c r="E1" s="109"/>
      <c r="F1" s="109"/>
      <c r="G1" s="109"/>
      <c r="H1" s="51"/>
      <c r="I1" s="51"/>
      <c r="J1" s="51"/>
      <c r="K1" s="20"/>
      <c r="L1" s="51"/>
      <c r="M1" s="51"/>
      <c r="N1" s="51"/>
      <c r="O1" s="51"/>
    </row>
    <row r="2" spans="1:15" ht="52.5" customHeight="1" thickBot="1">
      <c r="A2" s="21"/>
      <c r="B2" s="21"/>
      <c r="C2" s="21"/>
      <c r="D2" s="21"/>
      <c r="E2" s="21"/>
      <c r="F2" s="22"/>
      <c r="G2" s="51"/>
      <c r="H2" s="51"/>
      <c r="I2" s="51"/>
      <c r="J2" s="51"/>
      <c r="K2" s="20"/>
      <c r="L2" s="51"/>
      <c r="M2" s="51"/>
      <c r="N2" s="51"/>
      <c r="O2" s="51"/>
    </row>
    <row r="3" spans="1:40" ht="52.5" customHeight="1" thickBot="1">
      <c r="A3" s="52" t="s">
        <v>25</v>
      </c>
      <c r="B3" s="9" t="s">
        <v>70</v>
      </c>
      <c r="C3" s="9" t="s">
        <v>71</v>
      </c>
      <c r="D3" s="53" t="s">
        <v>26</v>
      </c>
      <c r="E3" s="53" t="s">
        <v>72</v>
      </c>
      <c r="F3" s="53" t="s">
        <v>73</v>
      </c>
      <c r="G3" s="53" t="s">
        <v>74</v>
      </c>
      <c r="H3" s="53" t="s">
        <v>78</v>
      </c>
      <c r="I3" s="53" t="s">
        <v>75</v>
      </c>
      <c r="J3" s="54" t="s">
        <v>76</v>
      </c>
      <c r="K3" s="23" t="s">
        <v>27</v>
      </c>
      <c r="L3" s="53" t="s">
        <v>28</v>
      </c>
      <c r="M3" s="53" t="s">
        <v>29</v>
      </c>
      <c r="N3" s="53" t="s">
        <v>77</v>
      </c>
      <c r="O3" s="53" t="s">
        <v>30</v>
      </c>
      <c r="P3" s="40" t="s">
        <v>31</v>
      </c>
      <c r="Q3" s="48" t="s">
        <v>108</v>
      </c>
      <c r="R3" s="111" t="s">
        <v>32</v>
      </c>
      <c r="S3" s="112"/>
      <c r="T3" s="112"/>
      <c r="U3" s="112"/>
      <c r="V3" s="26" t="s">
        <v>33</v>
      </c>
      <c r="W3" s="39" t="s">
        <v>0</v>
      </c>
      <c r="X3" s="37" t="s">
        <v>1</v>
      </c>
      <c r="Y3" s="50" t="s">
        <v>142</v>
      </c>
      <c r="Z3" s="26"/>
      <c r="AA3" s="26"/>
      <c r="AB3" s="26"/>
      <c r="AC3" s="27"/>
      <c r="AD3" s="27"/>
      <c r="AE3" s="27"/>
      <c r="AF3" s="27"/>
      <c r="AG3" s="27"/>
      <c r="AH3" s="27"/>
      <c r="AI3" s="27"/>
      <c r="AJ3" s="27"/>
      <c r="AK3" s="27"/>
      <c r="AL3" s="27"/>
      <c r="AM3" s="27"/>
      <c r="AN3" s="28"/>
    </row>
    <row r="4" spans="1:40" ht="52.5" customHeight="1" thickBot="1">
      <c r="A4" s="55"/>
      <c r="B4" s="24"/>
      <c r="C4" s="24"/>
      <c r="D4" s="56"/>
      <c r="E4" s="56"/>
      <c r="F4" s="91"/>
      <c r="G4" s="56"/>
      <c r="H4" s="56"/>
      <c r="I4" s="56"/>
      <c r="J4" s="57"/>
      <c r="K4" s="25"/>
      <c r="L4" s="56"/>
      <c r="M4" s="56"/>
      <c r="N4" s="56"/>
      <c r="O4" s="56"/>
      <c r="P4" s="93"/>
      <c r="Q4" s="98"/>
      <c r="R4" s="99" t="s">
        <v>2</v>
      </c>
      <c r="S4" s="99" t="s">
        <v>3</v>
      </c>
      <c r="T4" s="99" t="s">
        <v>4</v>
      </c>
      <c r="U4" s="99" t="s">
        <v>5</v>
      </c>
      <c r="V4" s="26"/>
      <c r="W4" s="100"/>
      <c r="X4" s="101"/>
      <c r="Y4" s="50" t="s">
        <v>6</v>
      </c>
      <c r="Z4" s="102" t="s">
        <v>7</v>
      </c>
      <c r="AA4" s="26" t="s">
        <v>8</v>
      </c>
      <c r="AB4" s="26" t="s">
        <v>9</v>
      </c>
      <c r="AC4" s="104" t="s">
        <v>10</v>
      </c>
      <c r="AD4" s="105" t="s">
        <v>8</v>
      </c>
      <c r="AE4" s="105" t="s">
        <v>9</v>
      </c>
      <c r="AF4" s="102" t="s">
        <v>11</v>
      </c>
      <c r="AG4" s="102" t="s">
        <v>8</v>
      </c>
      <c r="AH4" s="102" t="s">
        <v>9</v>
      </c>
      <c r="AI4" s="105" t="s">
        <v>12</v>
      </c>
      <c r="AJ4" s="105" t="s">
        <v>8</v>
      </c>
      <c r="AK4" s="105" t="s">
        <v>9</v>
      </c>
      <c r="AL4" s="102" t="s">
        <v>13</v>
      </c>
      <c r="AM4" s="102" t="s">
        <v>8</v>
      </c>
      <c r="AN4" s="106" t="s">
        <v>9</v>
      </c>
    </row>
    <row r="5" spans="1:40" s="6" customFormat="1" ht="52.5" customHeight="1">
      <c r="A5" s="2" t="s">
        <v>80</v>
      </c>
      <c r="B5" s="3">
        <v>618</v>
      </c>
      <c r="C5" s="4">
        <v>12</v>
      </c>
      <c r="D5" s="5" t="s">
        <v>54</v>
      </c>
      <c r="E5" s="6" t="s">
        <v>49</v>
      </c>
      <c r="F5" s="90" t="s">
        <v>48</v>
      </c>
      <c r="G5" s="5" t="s">
        <v>81</v>
      </c>
      <c r="H5" s="67">
        <v>2004</v>
      </c>
      <c r="I5" s="43" t="s">
        <v>50</v>
      </c>
      <c r="J5" s="44">
        <v>41396.95</v>
      </c>
      <c r="K5" s="45" t="s">
        <v>82</v>
      </c>
      <c r="L5" s="12" t="s">
        <v>51</v>
      </c>
      <c r="M5" s="12" t="s">
        <v>52</v>
      </c>
      <c r="N5" s="18" t="s">
        <v>34</v>
      </c>
      <c r="O5" s="18" t="s">
        <v>35</v>
      </c>
      <c r="P5" s="92" t="s">
        <v>96</v>
      </c>
      <c r="Q5" s="94">
        <v>26.60391882183908</v>
      </c>
      <c r="R5" s="94">
        <v>0</v>
      </c>
      <c r="S5" s="94">
        <v>2.9739188218390806</v>
      </c>
      <c r="T5" s="94">
        <v>23.63</v>
      </c>
      <c r="U5" s="94">
        <v>26.60391882183908</v>
      </c>
      <c r="V5" s="107">
        <f>(85+100+100+90+95+100+Y5)/7</f>
        <v>95.71428571428571</v>
      </c>
      <c r="W5" s="96">
        <v>100</v>
      </c>
      <c r="X5" s="97" t="s">
        <v>122</v>
      </c>
      <c r="Y5" s="18">
        <f>+AB5+AE5+AH5+AK5+AN5</f>
        <v>100</v>
      </c>
      <c r="Z5" s="95" t="s">
        <v>117</v>
      </c>
      <c r="AA5" s="31" t="s">
        <v>123</v>
      </c>
      <c r="AB5" s="31">
        <v>55</v>
      </c>
      <c r="AC5" s="90" t="s">
        <v>118</v>
      </c>
      <c r="AD5" s="90" t="s">
        <v>130</v>
      </c>
      <c r="AE5" s="90">
        <v>45</v>
      </c>
      <c r="AF5" s="103"/>
      <c r="AG5" s="103"/>
      <c r="AH5" s="103"/>
      <c r="AI5" s="90"/>
      <c r="AJ5" s="90"/>
      <c r="AK5" s="90"/>
      <c r="AL5" s="95"/>
      <c r="AM5" s="95"/>
      <c r="AN5" s="95"/>
    </row>
    <row r="6" spans="1:40" s="6" customFormat="1" ht="52.5" customHeight="1">
      <c r="A6" s="2" t="s">
        <v>80</v>
      </c>
      <c r="B6" s="3">
        <v>618</v>
      </c>
      <c r="C6" s="4">
        <v>2</v>
      </c>
      <c r="D6" s="5" t="s">
        <v>36</v>
      </c>
      <c r="E6" s="10" t="s">
        <v>39</v>
      </c>
      <c r="F6" s="7" t="s">
        <v>40</v>
      </c>
      <c r="G6" s="5" t="s">
        <v>41</v>
      </c>
      <c r="H6" s="5">
        <v>2002</v>
      </c>
      <c r="I6" s="10" t="s">
        <v>42</v>
      </c>
      <c r="J6" s="44">
        <v>22796.28</v>
      </c>
      <c r="K6" s="45" t="s">
        <v>84</v>
      </c>
      <c r="L6" s="5" t="s">
        <v>14</v>
      </c>
      <c r="M6" s="10" t="s">
        <v>19</v>
      </c>
      <c r="N6" s="10" t="s">
        <v>18</v>
      </c>
      <c r="O6" s="10" t="s">
        <v>21</v>
      </c>
      <c r="P6" s="41" t="s">
        <v>102</v>
      </c>
      <c r="Q6" s="17">
        <v>25.26766379310345</v>
      </c>
      <c r="R6" s="17">
        <v>0</v>
      </c>
      <c r="S6" s="17">
        <v>1.6376637931034488</v>
      </c>
      <c r="T6" s="17">
        <v>23.63</v>
      </c>
      <c r="U6" s="17">
        <v>25.26766379310345</v>
      </c>
      <c r="V6" s="89">
        <f>(100+70+70+70+70+70+Y6)/7</f>
        <v>74.28571428571429</v>
      </c>
      <c r="W6" s="58">
        <v>100</v>
      </c>
      <c r="X6" s="59" t="s">
        <v>122</v>
      </c>
      <c r="Y6" s="18">
        <f aca="true" t="shared" si="0" ref="Y6:Y13">+AB6+AE6+AH6+AK6+AN6</f>
        <v>70</v>
      </c>
      <c r="Z6" s="31" t="s">
        <v>36</v>
      </c>
      <c r="AA6" s="49" t="s">
        <v>124</v>
      </c>
      <c r="AB6" s="49">
        <v>50</v>
      </c>
      <c r="AC6" s="5" t="s">
        <v>119</v>
      </c>
      <c r="AD6" s="5" t="s">
        <v>125</v>
      </c>
      <c r="AE6" s="5"/>
      <c r="AF6" s="31" t="s">
        <v>120</v>
      </c>
      <c r="AG6" s="31" t="s">
        <v>124</v>
      </c>
      <c r="AH6" s="31">
        <v>20</v>
      </c>
      <c r="AI6" s="83"/>
      <c r="AJ6" s="83"/>
      <c r="AK6" s="83"/>
      <c r="AL6" s="82"/>
      <c r="AM6" s="82"/>
      <c r="AN6" s="82"/>
    </row>
    <row r="7" spans="1:40" s="6" customFormat="1" ht="52.5" customHeight="1">
      <c r="A7" s="2" t="s">
        <v>80</v>
      </c>
      <c r="B7" s="3">
        <v>618</v>
      </c>
      <c r="C7" s="4">
        <v>13</v>
      </c>
      <c r="D7" s="5" t="s">
        <v>37</v>
      </c>
      <c r="E7" s="10" t="s">
        <v>38</v>
      </c>
      <c r="F7" s="7">
        <v>8056</v>
      </c>
      <c r="G7" s="5" t="s">
        <v>85</v>
      </c>
      <c r="H7" s="5">
        <v>2003</v>
      </c>
      <c r="I7" s="10" t="s">
        <v>43</v>
      </c>
      <c r="J7" s="44">
        <v>5019.43</v>
      </c>
      <c r="K7" s="45" t="s">
        <v>84</v>
      </c>
      <c r="L7" s="5" t="s">
        <v>15</v>
      </c>
      <c r="M7" s="11" t="s">
        <v>20</v>
      </c>
      <c r="N7" s="10" t="s">
        <v>17</v>
      </c>
      <c r="O7" s="10" t="s">
        <v>16</v>
      </c>
      <c r="P7" s="41" t="s">
        <v>97</v>
      </c>
      <c r="Q7" s="17">
        <v>23.990591235632184</v>
      </c>
      <c r="R7" s="17">
        <v>0</v>
      </c>
      <c r="S7" s="17">
        <v>0.3605912356321839</v>
      </c>
      <c r="T7" s="17">
        <v>23.63</v>
      </c>
      <c r="U7" s="17">
        <v>23.990591235632184</v>
      </c>
      <c r="V7" s="89">
        <f>(100+100+100+100+100+100+Y7)/7</f>
        <v>100</v>
      </c>
      <c r="W7" s="58">
        <v>100</v>
      </c>
      <c r="X7" s="59" t="s">
        <v>122</v>
      </c>
      <c r="Y7" s="18">
        <f t="shared" si="0"/>
        <v>100</v>
      </c>
      <c r="Z7" s="31" t="s">
        <v>37</v>
      </c>
      <c r="AA7" s="31" t="s">
        <v>126</v>
      </c>
      <c r="AB7" s="31">
        <v>80</v>
      </c>
      <c r="AC7" s="5" t="s">
        <v>141</v>
      </c>
      <c r="AD7" s="5" t="s">
        <v>138</v>
      </c>
      <c r="AE7" s="5">
        <v>10</v>
      </c>
      <c r="AF7" s="31" t="s">
        <v>139</v>
      </c>
      <c r="AG7" s="31" t="s">
        <v>140</v>
      </c>
      <c r="AH7" s="31">
        <v>10</v>
      </c>
      <c r="AI7" s="5"/>
      <c r="AJ7" s="5"/>
      <c r="AK7" s="5"/>
      <c r="AL7" s="31"/>
      <c r="AM7" s="31"/>
      <c r="AN7" s="31"/>
    </row>
    <row r="8" spans="1:40" s="6" customFormat="1" ht="52.5" customHeight="1">
      <c r="A8" s="2" t="s">
        <v>80</v>
      </c>
      <c r="B8" s="3">
        <v>618</v>
      </c>
      <c r="C8" s="4">
        <v>4</v>
      </c>
      <c r="D8" s="5" t="s">
        <v>91</v>
      </c>
      <c r="E8" s="10" t="s">
        <v>47</v>
      </c>
      <c r="F8" s="7">
        <v>18462</v>
      </c>
      <c r="G8" s="5" t="s">
        <v>83</v>
      </c>
      <c r="H8" s="10">
        <v>2002</v>
      </c>
      <c r="I8" s="10" t="s">
        <v>90</v>
      </c>
      <c r="J8" s="44">
        <v>47903.15</v>
      </c>
      <c r="K8" s="45" t="s">
        <v>84</v>
      </c>
      <c r="L8" s="5" t="s">
        <v>110</v>
      </c>
      <c r="M8" s="5" t="s">
        <v>111</v>
      </c>
      <c r="N8" s="10" t="s">
        <v>89</v>
      </c>
      <c r="O8" s="10" t="s">
        <v>92</v>
      </c>
      <c r="P8" s="41" t="s">
        <v>98</v>
      </c>
      <c r="Q8" s="17">
        <v>27.071318247126435</v>
      </c>
      <c r="R8" s="17">
        <v>0</v>
      </c>
      <c r="S8" s="17">
        <v>3.4413182471264365</v>
      </c>
      <c r="T8" s="17">
        <v>23.63</v>
      </c>
      <c r="U8" s="17">
        <v>27.071318247126435</v>
      </c>
      <c r="V8" s="89">
        <f>(80+40+40+40+40+40+Y8)/7</f>
        <v>45.714285714285715</v>
      </c>
      <c r="W8" s="58">
        <v>100</v>
      </c>
      <c r="X8" s="59" t="s">
        <v>122</v>
      </c>
      <c r="Y8" s="18">
        <f t="shared" si="0"/>
        <v>40</v>
      </c>
      <c r="Z8" s="31" t="s">
        <v>91</v>
      </c>
      <c r="AA8" s="31" t="s">
        <v>143</v>
      </c>
      <c r="AB8" s="31">
        <v>40</v>
      </c>
      <c r="AC8" s="83"/>
      <c r="AD8" s="83"/>
      <c r="AE8" s="83"/>
      <c r="AF8" s="82"/>
      <c r="AG8" s="82"/>
      <c r="AH8" s="82"/>
      <c r="AI8" s="5"/>
      <c r="AJ8" s="5"/>
      <c r="AK8" s="5"/>
      <c r="AL8" s="31"/>
      <c r="AM8" s="31"/>
      <c r="AN8" s="31"/>
    </row>
    <row r="9" spans="1:40" s="6" customFormat="1" ht="52.5" customHeight="1">
      <c r="A9" s="2" t="s">
        <v>80</v>
      </c>
      <c r="B9" s="3">
        <v>618</v>
      </c>
      <c r="C9" s="4">
        <v>12</v>
      </c>
      <c r="D9" s="5" t="s">
        <v>54</v>
      </c>
      <c r="E9" s="10" t="s">
        <v>55</v>
      </c>
      <c r="F9" s="7">
        <v>17549</v>
      </c>
      <c r="G9" s="5" t="s">
        <v>86</v>
      </c>
      <c r="H9" s="5" t="s">
        <v>56</v>
      </c>
      <c r="I9" s="10" t="s">
        <v>57</v>
      </c>
      <c r="J9" s="44">
        <v>45621.75</v>
      </c>
      <c r="K9" s="45" t="s">
        <v>84</v>
      </c>
      <c r="L9" s="12" t="s">
        <v>109</v>
      </c>
      <c r="M9" s="12" t="s">
        <v>58</v>
      </c>
      <c r="N9" s="18" t="s">
        <v>44</v>
      </c>
      <c r="O9" s="18" t="s">
        <v>45</v>
      </c>
      <c r="P9" s="41" t="s">
        <v>99</v>
      </c>
      <c r="Q9" s="17">
        <v>26.907424568965517</v>
      </c>
      <c r="R9" s="17">
        <v>0</v>
      </c>
      <c r="S9" s="17">
        <v>3.2774245689655173</v>
      </c>
      <c r="T9" s="17">
        <v>23.63</v>
      </c>
      <c r="U9" s="17">
        <v>26.907424568965517</v>
      </c>
      <c r="V9" s="89">
        <f>(60+70+70+70+70+100+Y9)/7</f>
        <v>65.71428571428571</v>
      </c>
      <c r="W9" s="58">
        <v>100</v>
      </c>
      <c r="X9" s="59" t="s">
        <v>122</v>
      </c>
      <c r="Y9" s="18">
        <f t="shared" si="0"/>
        <v>20</v>
      </c>
      <c r="Z9" s="31" t="s">
        <v>117</v>
      </c>
      <c r="AA9" s="31" t="s">
        <v>123</v>
      </c>
      <c r="AB9" s="31">
        <v>20</v>
      </c>
      <c r="AC9" s="5" t="s">
        <v>118</v>
      </c>
      <c r="AD9" s="5" t="s">
        <v>130</v>
      </c>
      <c r="AE9" s="5">
        <v>0</v>
      </c>
      <c r="AF9" s="86" t="s">
        <v>46</v>
      </c>
      <c r="AG9" s="88" t="s">
        <v>123</v>
      </c>
      <c r="AH9" s="88">
        <v>0</v>
      </c>
      <c r="AI9" s="18"/>
      <c r="AJ9" s="5"/>
      <c r="AK9" s="5"/>
      <c r="AL9" s="31"/>
      <c r="AM9" s="31"/>
      <c r="AN9" s="31"/>
    </row>
    <row r="10" spans="1:40" s="6" customFormat="1" ht="52.5" customHeight="1">
      <c r="A10" s="2" t="s">
        <v>80</v>
      </c>
      <c r="B10" s="3">
        <v>618</v>
      </c>
      <c r="C10" s="13">
        <v>15</v>
      </c>
      <c r="D10" s="14" t="s">
        <v>59</v>
      </c>
      <c r="E10" s="10" t="s">
        <v>93</v>
      </c>
      <c r="F10" s="7" t="s">
        <v>94</v>
      </c>
      <c r="G10" s="5" t="s">
        <v>87</v>
      </c>
      <c r="H10" s="10">
        <v>2003</v>
      </c>
      <c r="I10" s="10" t="s">
        <v>95</v>
      </c>
      <c r="J10" s="44">
        <v>39232.78</v>
      </c>
      <c r="K10" s="45" t="s">
        <v>84</v>
      </c>
      <c r="L10" s="5" t="s">
        <v>112</v>
      </c>
      <c r="M10" s="5" t="s">
        <v>113</v>
      </c>
      <c r="N10" s="10" t="s">
        <v>68</v>
      </c>
      <c r="O10" s="10" t="s">
        <v>69</v>
      </c>
      <c r="P10" s="41" t="s">
        <v>103</v>
      </c>
      <c r="Q10" s="17">
        <v>26.44844683908046</v>
      </c>
      <c r="R10" s="17">
        <v>0</v>
      </c>
      <c r="S10" s="17">
        <v>2.81844683908046</v>
      </c>
      <c r="T10" s="17">
        <v>23.63</v>
      </c>
      <c r="U10" s="17">
        <v>26.44844683908046</v>
      </c>
      <c r="V10" s="89">
        <f>(100+100+100+100+100+100+Y10)/7</f>
        <v>100</v>
      </c>
      <c r="W10" s="58">
        <v>100</v>
      </c>
      <c r="X10" s="59" t="s">
        <v>122</v>
      </c>
      <c r="Y10" s="18">
        <f>+AB10+AE10+AH10+AK10+AN10</f>
        <v>100</v>
      </c>
      <c r="Z10" s="31" t="s">
        <v>59</v>
      </c>
      <c r="AA10" s="31" t="s">
        <v>127</v>
      </c>
      <c r="AB10" s="31">
        <v>80</v>
      </c>
      <c r="AC10" s="5" t="s">
        <v>64</v>
      </c>
      <c r="AD10" s="5" t="s">
        <v>128</v>
      </c>
      <c r="AE10" s="5">
        <v>10</v>
      </c>
      <c r="AF10" s="87" t="s">
        <v>121</v>
      </c>
      <c r="AG10" s="88" t="s">
        <v>127</v>
      </c>
      <c r="AH10" s="88">
        <v>10</v>
      </c>
      <c r="AI10" s="34"/>
      <c r="AJ10" s="5"/>
      <c r="AK10" s="5"/>
      <c r="AL10" s="31"/>
      <c r="AM10" s="31"/>
      <c r="AN10" s="31"/>
    </row>
    <row r="11" spans="1:40" s="6" customFormat="1" ht="52.5" customHeight="1">
      <c r="A11" s="5" t="s">
        <v>80</v>
      </c>
      <c r="B11" s="8">
        <v>618</v>
      </c>
      <c r="C11" s="15">
        <v>15</v>
      </c>
      <c r="D11" s="16" t="s">
        <v>59</v>
      </c>
      <c r="E11" s="10" t="s">
        <v>93</v>
      </c>
      <c r="F11" s="7" t="s">
        <v>94</v>
      </c>
      <c r="G11" s="5" t="s">
        <v>88</v>
      </c>
      <c r="H11" s="10" t="s">
        <v>60</v>
      </c>
      <c r="I11" s="17" t="s">
        <v>61</v>
      </c>
      <c r="J11" s="44">
        <v>26478.71</v>
      </c>
      <c r="K11" s="46" t="s">
        <v>79</v>
      </c>
      <c r="L11" s="5" t="s">
        <v>112</v>
      </c>
      <c r="M11" s="5" t="s">
        <v>113</v>
      </c>
      <c r="N11" s="10" t="s">
        <v>62</v>
      </c>
      <c r="O11" s="10" t="s">
        <v>63</v>
      </c>
      <c r="P11" s="41" t="s">
        <v>100</v>
      </c>
      <c r="Q11" s="17">
        <v>28.068481082375477</v>
      </c>
      <c r="R11" s="17">
        <v>2.536274904214559</v>
      </c>
      <c r="S11" s="17">
        <v>1.9022061781609194</v>
      </c>
      <c r="T11" s="17">
        <v>23.63</v>
      </c>
      <c r="U11" s="17">
        <v>28.068481082375477</v>
      </c>
      <c r="V11" s="89">
        <f>(100+100+100+100+100+100+Y11)/7</f>
        <v>100</v>
      </c>
      <c r="W11" s="58">
        <v>63.787100866720834</v>
      </c>
      <c r="X11" s="59" t="s">
        <v>122</v>
      </c>
      <c r="Y11" s="18">
        <f>+AB11+AE11+AH11+AK11+AN11</f>
        <v>100</v>
      </c>
      <c r="Z11" s="31" t="s">
        <v>59</v>
      </c>
      <c r="AA11" s="31" t="s">
        <v>127</v>
      </c>
      <c r="AB11" s="31">
        <v>80</v>
      </c>
      <c r="AC11" s="5" t="s">
        <v>64</v>
      </c>
      <c r="AD11" s="5" t="s">
        <v>128</v>
      </c>
      <c r="AE11" s="5">
        <v>10</v>
      </c>
      <c r="AF11" s="87" t="s">
        <v>121</v>
      </c>
      <c r="AG11" s="88" t="s">
        <v>127</v>
      </c>
      <c r="AH11" s="88">
        <v>10</v>
      </c>
      <c r="AI11" s="34"/>
      <c r="AJ11" s="5"/>
      <c r="AK11" s="5"/>
      <c r="AL11" s="31"/>
      <c r="AM11" s="31"/>
      <c r="AN11" s="31"/>
    </row>
    <row r="12" spans="1:40" s="6" customFormat="1" ht="52.5" customHeight="1">
      <c r="A12" s="5" t="s">
        <v>80</v>
      </c>
      <c r="B12" s="8">
        <v>618</v>
      </c>
      <c r="C12" s="15">
        <v>15</v>
      </c>
      <c r="D12" s="16" t="s">
        <v>59</v>
      </c>
      <c r="E12" s="10" t="s">
        <v>93</v>
      </c>
      <c r="F12" s="7" t="s">
        <v>94</v>
      </c>
      <c r="G12" s="5" t="s">
        <v>65</v>
      </c>
      <c r="H12" s="10">
        <v>2004</v>
      </c>
      <c r="I12" s="17" t="s">
        <v>66</v>
      </c>
      <c r="J12" s="47">
        <v>20247.1</v>
      </c>
      <c r="K12" s="46" t="s">
        <v>82</v>
      </c>
      <c r="L12" s="18" t="s">
        <v>112</v>
      </c>
      <c r="M12" s="18" t="s">
        <v>114</v>
      </c>
      <c r="N12" s="18" t="s">
        <v>67</v>
      </c>
      <c r="O12" s="18" t="s">
        <v>53</v>
      </c>
      <c r="P12" s="41" t="s">
        <v>101</v>
      </c>
      <c r="Q12" s="42">
        <v>26.165861590038315</v>
      </c>
      <c r="R12" s="42">
        <v>1.0813285440613025</v>
      </c>
      <c r="S12" s="42">
        <v>1.4545330459770114</v>
      </c>
      <c r="T12" s="42">
        <v>23.63</v>
      </c>
      <c r="U12" s="42">
        <v>26.165861590038315</v>
      </c>
      <c r="V12" s="89">
        <f>(100+100+100+100+100+100+Y12)/7</f>
        <v>100</v>
      </c>
      <c r="W12" s="58">
        <v>100</v>
      </c>
      <c r="X12" s="59" t="s">
        <v>122</v>
      </c>
      <c r="Y12" s="18">
        <f>+AB12+AE12+AH12+AK12+AN12</f>
        <v>100</v>
      </c>
      <c r="Z12" s="31" t="s">
        <v>59</v>
      </c>
      <c r="AA12" s="33" t="s">
        <v>127</v>
      </c>
      <c r="AB12" s="31">
        <v>80</v>
      </c>
      <c r="AC12" s="5" t="s">
        <v>64</v>
      </c>
      <c r="AD12" s="32" t="s">
        <v>128</v>
      </c>
      <c r="AE12" s="5">
        <v>10</v>
      </c>
      <c r="AF12" s="87" t="s">
        <v>121</v>
      </c>
      <c r="AG12" s="87" t="s">
        <v>127</v>
      </c>
      <c r="AH12" s="88">
        <v>10</v>
      </c>
      <c r="AI12" s="34"/>
      <c r="AJ12" s="32"/>
      <c r="AK12" s="5"/>
      <c r="AL12" s="33"/>
      <c r="AM12" s="33"/>
      <c r="AN12" s="33"/>
    </row>
    <row r="13" spans="1:40" s="35" customFormat="1" ht="52.5" customHeight="1" thickBot="1">
      <c r="A13" s="70" t="s">
        <v>80</v>
      </c>
      <c r="B13" s="71">
        <v>618</v>
      </c>
      <c r="C13" s="72">
        <v>4</v>
      </c>
      <c r="D13" s="73" t="s">
        <v>91</v>
      </c>
      <c r="E13" s="69" t="s">
        <v>137</v>
      </c>
      <c r="F13" s="74" t="s">
        <v>107</v>
      </c>
      <c r="G13" s="70" t="s">
        <v>22</v>
      </c>
      <c r="H13" s="69">
        <v>2010</v>
      </c>
      <c r="I13" s="68" t="s">
        <v>131</v>
      </c>
      <c r="J13" s="75">
        <v>48332</v>
      </c>
      <c r="K13" s="76" t="s">
        <v>23</v>
      </c>
      <c r="L13" s="38" t="s">
        <v>115</v>
      </c>
      <c r="M13" s="38" t="s">
        <v>116</v>
      </c>
      <c r="N13" s="38" t="s">
        <v>132</v>
      </c>
      <c r="O13" s="38" t="s">
        <v>133</v>
      </c>
      <c r="P13" s="77">
        <v>10443</v>
      </c>
      <c r="Q13" s="68">
        <v>31.73162835249042</v>
      </c>
      <c r="R13" s="68">
        <v>4.629501915708812</v>
      </c>
      <c r="S13" s="68">
        <v>3.4721264367816094</v>
      </c>
      <c r="T13" s="68">
        <v>23.63</v>
      </c>
      <c r="U13" s="68">
        <v>31.73162835249042</v>
      </c>
      <c r="V13" s="108">
        <f>(100+100+100+100+100+100+Y13)/7</f>
        <v>100</v>
      </c>
      <c r="W13" s="79">
        <v>0</v>
      </c>
      <c r="X13" s="80" t="s">
        <v>122</v>
      </c>
      <c r="Y13" s="81">
        <f t="shared" si="0"/>
        <v>100</v>
      </c>
      <c r="Z13" s="78" t="s">
        <v>106</v>
      </c>
      <c r="AA13" s="78" t="s">
        <v>143</v>
      </c>
      <c r="AB13" s="78">
        <v>50</v>
      </c>
      <c r="AC13" s="70" t="s">
        <v>104</v>
      </c>
      <c r="AD13" s="70" t="s">
        <v>129</v>
      </c>
      <c r="AE13" s="70">
        <v>50</v>
      </c>
      <c r="AF13" s="78" t="s">
        <v>105</v>
      </c>
      <c r="AG13" s="78" t="s">
        <v>130</v>
      </c>
      <c r="AH13" s="78"/>
      <c r="AI13" s="84"/>
      <c r="AJ13" s="84"/>
      <c r="AK13" s="85"/>
      <c r="AL13" s="78"/>
      <c r="AM13" s="78"/>
      <c r="AN13" s="78"/>
    </row>
    <row r="14" spans="1:16" ht="52.5" customHeight="1">
      <c r="A14" s="60"/>
      <c r="B14" s="61"/>
      <c r="C14" s="62"/>
      <c r="D14" s="19"/>
      <c r="E14" s="63"/>
      <c r="F14" s="29"/>
      <c r="G14" s="19"/>
      <c r="H14" s="19"/>
      <c r="I14" s="19"/>
      <c r="J14" s="64"/>
      <c r="K14" s="61"/>
      <c r="L14" s="19"/>
      <c r="M14" s="19"/>
      <c r="N14" s="19"/>
      <c r="O14" s="19"/>
      <c r="P14" s="65"/>
    </row>
    <row r="15" spans="1:16" ht="52.5" customHeight="1">
      <c r="A15" s="66"/>
      <c r="B15" s="66"/>
      <c r="C15" s="66"/>
      <c r="D15" s="66"/>
      <c r="E15" s="66"/>
      <c r="F15" s="1" t="s">
        <v>136</v>
      </c>
      <c r="G15" s="66"/>
      <c r="H15" s="66"/>
      <c r="I15" s="66"/>
      <c r="J15" s="66"/>
      <c r="K15" s="30"/>
      <c r="L15" s="66"/>
      <c r="M15" s="66"/>
      <c r="N15" s="66"/>
      <c r="O15" s="66"/>
      <c r="P15" s="51"/>
    </row>
    <row r="16" spans="1:16" ht="52.5" customHeight="1">
      <c r="A16" s="109" t="s">
        <v>134</v>
      </c>
      <c r="B16" s="109"/>
      <c r="C16" s="109"/>
      <c r="D16" s="109"/>
      <c r="E16" s="109"/>
      <c r="F16" s="109"/>
      <c r="G16" s="66"/>
      <c r="H16" s="66"/>
      <c r="I16" s="66"/>
      <c r="J16" s="66"/>
      <c r="K16" s="113" t="s">
        <v>135</v>
      </c>
      <c r="L16" s="109"/>
      <c r="M16" s="109"/>
      <c r="N16" s="109"/>
      <c r="O16" s="109"/>
      <c r="P16" s="109"/>
    </row>
    <row r="17" spans="1:16" ht="52.5" customHeight="1">
      <c r="A17" s="66"/>
      <c r="B17" s="66"/>
      <c r="C17" s="66"/>
      <c r="D17" s="66"/>
      <c r="E17" s="66"/>
      <c r="G17" s="66"/>
      <c r="H17" s="66"/>
      <c r="I17" s="66"/>
      <c r="J17" s="66"/>
      <c r="K17" s="30"/>
      <c r="L17" s="66"/>
      <c r="M17" s="66"/>
      <c r="N17" s="66"/>
      <c r="O17" s="66"/>
      <c r="P17" s="51"/>
    </row>
    <row r="18" spans="1:16" ht="52.5" customHeight="1">
      <c r="A18" s="109"/>
      <c r="B18" s="109"/>
      <c r="C18" s="109"/>
      <c r="D18" s="109"/>
      <c r="E18" s="109"/>
      <c r="F18" s="66"/>
      <c r="G18" s="66"/>
      <c r="H18" s="66"/>
      <c r="I18" s="66"/>
      <c r="J18" s="66"/>
      <c r="K18" s="66"/>
      <c r="L18" s="66"/>
      <c r="M18" s="66"/>
      <c r="N18" s="66"/>
      <c r="O18" s="66"/>
      <c r="P18" s="51"/>
    </row>
    <row r="19" spans="1:16" ht="52.5" customHeight="1">
      <c r="A19" s="66"/>
      <c r="B19" s="66"/>
      <c r="C19" s="66"/>
      <c r="D19" s="66"/>
      <c r="E19" s="66"/>
      <c r="F19" s="66"/>
      <c r="G19" s="66"/>
      <c r="H19" s="66"/>
      <c r="I19" s="66"/>
      <c r="J19" s="66"/>
      <c r="K19" s="66"/>
      <c r="L19" s="66"/>
      <c r="M19" s="66"/>
      <c r="N19" s="66"/>
      <c r="O19" s="66"/>
      <c r="P19" s="51"/>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2011-08-10T06:42:50Z</cp:lastPrinted>
  <dcterms:created xsi:type="dcterms:W3CDTF">2009-06-15T12:06:31Z</dcterms:created>
  <dcterms:modified xsi:type="dcterms:W3CDTF">2011-09-01T06:39:29Z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