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320" windowHeight="14925" activeTab="0"/>
  </bookViews>
  <sheets>
    <sheet name="UL FŠ" sheetId="1" r:id="rId1"/>
    <sheet name="List2" sheetId="2" r:id="rId2"/>
    <sheet name="List3" sheetId="3" r:id="rId3"/>
  </sheets>
  <definedNames>
    <definedName name="_xlnm.Print_Area" localSheetId="0">'UL FŠ'!$A$1:$AN$16</definedName>
  </definedNames>
  <calcPr fullCalcOnLoad="1"/>
</workbook>
</file>

<file path=xl/sharedStrings.xml><?xml version="1.0" encoding="utf-8"?>
<sst xmlns="http://schemas.openxmlformats.org/spreadsheetml/2006/main" count="146" uniqueCount="104">
  <si>
    <t>Šifra RO</t>
  </si>
  <si>
    <t>Šifra RS</t>
  </si>
  <si>
    <t xml:space="preserve"> SKRBNIK OPREME</t>
  </si>
  <si>
    <t>Šifra skrbnika</t>
  </si>
  <si>
    <t>NAZIV OPREME</t>
  </si>
  <si>
    <t>FULL NAME OF EQUIPMENT</t>
  </si>
  <si>
    <t>Namembnost opreme in dodatne informacije (največ 5 stavkov)</t>
  </si>
  <si>
    <t>LETO NABAVE</t>
  </si>
  <si>
    <t>Paket 12</t>
  </si>
  <si>
    <t>Paket 13</t>
  </si>
  <si>
    <t>Univerza v Ljubljani, Fakulteta za šport</t>
  </si>
  <si>
    <t>Paket 11</t>
  </si>
  <si>
    <t>Bližnje infrardeči spektroskop - NIRO 200</t>
  </si>
  <si>
    <t>odgovorna oseba za opremo: prof.dr. Vojko Strojnik</t>
  </si>
  <si>
    <t>2002/2003</t>
  </si>
  <si>
    <t>odgovorna oseba za opremo:
prof.dr. Anton Ušaj</t>
  </si>
  <si>
    <t>Odogovorna oseba za opremo:
Janez Vodičar</t>
  </si>
  <si>
    <t>Specialni ergometer za laboratorijske meritve - tekoča preproga HP Cosmos model Venus 200/75</t>
  </si>
  <si>
    <t>2005/2006</t>
  </si>
  <si>
    <t>Vibracijska obremenitev celotnega telesa:
- možnosti mehanskega dušenja vibracij posameznih telov telesa
- materialai in konstrukcije za dušenje vibracij
- študij vpliva vibracij na senzorične funkcije
- študij vpliva vibracij na hormonalni odziv
- študij vpliva vibracij na motorično konrolo
- razvijanje sile mišic v pogojih vibriranja
- trening gibalnih sposobnosti pod vplivom vibracij
- obnašanje športne opreme pod vplivom vibracij
- povezava oprema: človek pod vplivom vibracij
     a. EMG analiza gibanja 
     b. merjenje sil, vibracij in kinematike v situacijskih okoliščinah  (npr.: smučanje, delovno mesto,...)
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Oprema je uporabna tudi širše. Omogoča študij vpliva vibracij na človeško telo in možnosti njegove kontrole in vplivanja nanj za njihovo boljše obvladovanje.</t>
  </si>
  <si>
    <t xml:space="preserve">Vsakoletni projekt "MERITVE, ANALIZE IN SVETOVANJA" Inštituta za šport Fakultete za šport </t>
  </si>
  <si>
    <t>Respiratory and metabolic testing during exercise</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</si>
  <si>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</si>
  <si>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Oprema je namenjena preiskavam sprememb v dihanju, porabi kisika in tvorbi CO2 med naporom, opazovanju sprememb temperature, pretoka krvi in merjenju biokemijskih kazalcev v kapilarni krvi: laktat, glukoza, eritrociti, hemoglobin in hematrokrit.</t>
  </si>
  <si>
    <t>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Omogoča študij s področja vzdržljivosti v moči, hitrostne vzdržljivosti in dolgotrajne vzdržljivosti ter zasledovanje fizioloških in biomehanskih dejavnikov vezanih za vzdržljivost. Namreč fizična aktivnost predstavlja stres, ki v organizmu sproži številne odgovore, sorazmerne intenzivnosti. Merjenje teh odgovorov pod stalnimi, ponovljivimi pogoji nam daje izhodišče za primerjalne analize  določenih vrednosti o zmogljivosti srčnožilnega sistema, ki je (razen pri nekaterih bolezenskih stanjih) omejujoči dejavnik v transportu kisika. Omogoča ocenjevanje telesne in srčnožilne zmogljivosti s standardiziranimi obremenitvenimi testi s primerjalnimi meritvami, kajti samo pod določenimi pogoji in z natančno doziranimi obremenitvami izvedena telesna obremenitev predstavlja pravi funkcionalni test. Služi tudi za ocenjevanje gospodarnosti teka, oz. hoje za potrebe "gait" analize ter študij s področja preventivnega delovanj, ki služi za oceno tveganja nastanka kroničnih poškodb (zaradi pretirane rabe).</t>
  </si>
  <si>
    <t>BLIŽNJE INFRARDEČI SPEKTROSKOP omogoča merjenje oksigenacije v različnih tkivih, predvsem pa je namenjen opazovanju sprememb v mišici in možganih. S pomočjo površinkih senzorjev, ki so položeni in pritrjeni na mišico ali čelni del lobanje 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Dovolj velika hitrost merjenja in shanjevanja podatkov ter dovolj velik spomin omogočajo opazovanje dinamičnega krčenja, ki je lahko dolgotrajno. Raziskovanje izbire najprimernejše izmed možnosti za povečanje oksigenacije med krčenjem, ki jih ima mišica med dinamičnim krčenjem je pomembna možnost izkoriščenja te naprave.
Uporaba majhnih in lahkih senzorjev (optodiod) omogoča dobro oprijemanje z opazovanim tkivom in stabilen položaj tudi na delih, ki se gibljejo z večjo amplitudo in bolj sunkovito. Zato jih nameravamo uporabiti za opazovanje sprememeb oksigenacije med tekom na tekoči preprogi, hojo in veslanjem in drugimi gibanji na ergometrih.
Nemagnetni senzorji, na dovolj dolgih optičnih kablih omogočajo opazovanje krčenja v magnetu in hkratno opazovanje z magnetno rezonančno spektroskopijo. 
Prilagoditev naprave za merjenje oksigenacije tudi v možganih, posebej možnost kombinacije obeh, saj ima dva merilna kanala, omogoča merjenja med vdihavanjem hipoksičnih plinskih mešanic, s katerimi lahko simuliramo napor na povišanih nadmorskih legah (simuliranje alpinističnih naporov v visokogorju) ali med potapljanji.</t>
  </si>
  <si>
    <r>
      <rPr>
        <b/>
        <sz val="10"/>
        <rFont val="Arial"/>
        <family val="2"/>
      </rPr>
      <t>SISTEM ZA ANALIZO VIBRACIJ</t>
    </r>
    <r>
      <rPr>
        <sz val="10"/>
        <rFont val="Arial"/>
        <family val="2"/>
      </rPr>
      <t xml:space="preserve"> zajema naslednje sklope:
- vibracijska miza in goniometer
- laboratorijski EMG z elektroniko za meritev vibracij
- sistem za terensko biomehansko analizo</t>
    </r>
  </si>
  <si>
    <r>
      <t xml:space="preserve">
</t>
    </r>
    <r>
      <rPr>
        <b/>
        <sz val="10"/>
        <rFont val="Arial"/>
        <family val="2"/>
      </rPr>
      <t xml:space="preserve">
SISTEM ZA OBJEKTIVIZACIJO IN KONTROLO GIBANJA</t>
    </r>
    <r>
      <rPr>
        <sz val="10"/>
        <rFont val="Arial"/>
        <family val="2"/>
      </rPr>
      <t xml:space="preserve"> zajemanaslednje sklope:
 1. sklop INTEGRALNI SISTEM ZA NEPOSREDNO ANALIZO GIBANJA 
</t>
    </r>
    <r>
      <rPr>
        <i/>
        <sz val="10"/>
        <rFont val="Arial"/>
        <family val="2"/>
      </rPr>
      <t>(dr. Matej Supej)</t>
    </r>
    <r>
      <rPr>
        <sz val="10"/>
        <rFont val="Arial"/>
        <family val="2"/>
      </rPr>
      <t xml:space="preserve">
2. sklop HITROSLIKOVNI MERILNI KOMPLET ZA 3D KINEMATIČNO ANALIZO ŠPORTNE  TEHNIKE
</t>
    </r>
    <r>
      <rPr>
        <i/>
        <sz val="10"/>
        <rFont val="Arial"/>
        <family val="2"/>
      </rPr>
      <t xml:space="preserve"> (Stanko Štuhec)</t>
    </r>
    <r>
      <rPr>
        <sz val="10"/>
        <rFont val="Arial"/>
        <family val="2"/>
      </rPr>
      <t xml:space="preserve">
3.sklop SAGIT-SISTEM ZA ANALIZO GIBANJA IN DRUGIH OBREMENITEV IGRALCEV V RAZLIČNIH ŠPORTNIH IGRAH </t>
    </r>
    <r>
      <rPr>
        <i/>
        <sz val="10"/>
        <rFont val="Arial"/>
        <family val="2"/>
      </rPr>
      <t>(dr. Goran Vučkovič)</t>
    </r>
  </si>
  <si>
    <r>
      <t xml:space="preserve">
</t>
    </r>
    <r>
      <rPr>
        <b/>
        <sz val="10"/>
        <rFont val="Arial"/>
        <family val="2"/>
      </rPr>
      <t xml:space="preserve">
SISTEM ZA OBJEKTIVIZACIJO IN KONTROLO GIBANJA</t>
    </r>
    <r>
      <rPr>
        <sz val="10"/>
        <rFont val="Arial"/>
        <family val="2"/>
      </rPr>
      <t xml:space="preserve"> zajema tri sklope opreme:
 1. sklop INTEGRALNI SISTEM ZA NEPOSREDNO ANALIZO GIBANJA 
2. sklop HITROSLIKOVNI MERILNI KOMPLET ZA 3D KINEMATIČNO ANALIZO ŠPORTNE  TEHNIKE
3.sklop SAGIT-SISTEM ZA ANALIZO GIBANJA IN DRUGIH OBREMENITEV IGRALCEV V RAZLIČNIH ŠPORTNIH IGRAH.</t>
    </r>
  </si>
  <si>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</si>
  <si>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</si>
  <si>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</si>
  <si>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</si>
  <si>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</si>
  <si>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</si>
  <si>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</si>
  <si>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</si>
  <si>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</si>
  <si>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</si>
  <si>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</si>
  <si>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</si>
  <si>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Igor Mekjavić</t>
  </si>
  <si>
    <t>Matej Tušak</t>
  </si>
  <si>
    <r>
      <rPr>
        <b/>
        <sz val="10"/>
        <rFont val="Arial"/>
        <family val="2"/>
      </rPr>
      <t xml:space="preserve">INTEGRALNI SISTEM ZA NEPOSREDNO ANALIZO GIBANJA </t>
    </r>
    <r>
      <rPr>
        <sz val="10"/>
        <rFont val="Arial"/>
        <family val="2"/>
      </rPr>
      <t xml:space="preserve">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t>
    </r>
    <r>
      <rPr>
        <b/>
        <sz val="10"/>
        <rFont val="Arial"/>
        <family val="2"/>
      </rPr>
      <t xml:space="preserve">
HITROSLIKOVNI MERILNI KOMPLET ZA 3D KINEMATIČNO ANALIZO ŠPORTNE  TEHNIKE</t>
    </r>
    <r>
      <rPr>
        <sz val="10"/>
        <rFont val="Arial"/>
        <family val="2"/>
      </rPr>
      <t xml:space="preserv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t>
    </r>
    <r>
      <rPr>
        <b/>
        <sz val="10"/>
        <rFont val="Arial"/>
        <family val="2"/>
      </rPr>
      <t>SAGIT-SISTEM ZA ANALIZO GIBANJA IN DRUGIH OBREMENITEV IGRALCEV V RAZLIČNIH ŠPORTNIH IGRAH</t>
    </r>
    <r>
      <rPr>
        <sz val="10"/>
        <rFont val="Arial"/>
        <family val="2"/>
      </rPr>
      <t xml:space="preserve">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r>
  </si>
  <si>
    <r>
      <t xml:space="preserve">Raziskovalni program:
</t>
    </r>
    <r>
      <rPr>
        <b/>
        <sz val="10"/>
        <rFont val="Arial"/>
        <family val="2"/>
      </rPr>
      <t xml:space="preserve">KINEZIOLOGIJA MONOSTRUKTURNIH POLISTRUKTURNIH IN KONVENCIONALNIH ŠPORTOV  </t>
    </r>
    <r>
      <rPr>
        <sz val="10"/>
        <rFont val="Arial"/>
        <family val="2"/>
      </rPr>
      <t xml:space="preserve">
Šifra ARRS: P5-0147
Trajanje programa: 01.01.2009 - 31.12.2012
Trajanje programa: 01.01.2004 - 31.12.2008</t>
    </r>
  </si>
  <si>
    <t xml:space="preserve">Oprema je dostopna po predhodnem dogovoru in usposabljanju za delo z opremo. Cena uporabe opreme je odvisna od obsega uporabljenih delov opreme in časa uporabe. </t>
  </si>
  <si>
    <t xml:space="preserve">Oprema je dostopna po predhodnem dogovoru in usposabljanju za delo z opremo. Opremo je mogoče uporabljati samo v Fiziološkem laboratoriju Inštituta za šport. Cena uporabe opreme je odvisna od obsega uporabljenih delov opreme in časa uporabe. </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</si>
  <si>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</si>
  <si>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Vibration analysis system that is consist of following moduls:
- vibrational table with goniometer
- laboratory EMG device with installed electronics for vibration analysis
- field biomechanical analysis system</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</si>
  <si>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</si>
  <si>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The vibration analysis system is designed in the way that allows simulation, exercise and measurements of the influence of vibration on human body. The resarch of the role of vibrations in the sport has become increasingly interesting due to its effect on the motorical abilities and especially the changes in muscle power following the vibration exercises. We must stress that vibrations can also have harmful and negative effects on human body in the sense of vibrational burden related to the certain professions so device can be used for occupational medicine as well. Furthermore, the device has even more widespread usage as it allows a) EMG motion analysis b) measurements of forces, vibrations and kinematics in real-life and sports related situations such as skiing, work position...</t>
  </si>
  <si>
    <r>
      <rPr>
        <b/>
        <sz val="10"/>
        <rFont val="Arial"/>
        <family val="2"/>
      </rPr>
      <t>SISTEM ZA ANALIZO NAPORA PRI OBREMENITVAH NA ŠPORTNEM TERENU</t>
    </r>
    <r>
      <rPr>
        <sz val="10"/>
        <rFont val="Arial"/>
        <family val="2"/>
      </rPr>
      <t xml:space="preserve"> je sestavljena iz:
- Vmax ST sistem za merjenje porabe kisika
- fotometer LP 450 in
- Biopac modul</t>
    </r>
  </si>
  <si>
    <t>The equipement is available for use following the technical education of the stuff. The price for the usage of this equipement depends on the work volume and the time spent working with it.</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</si>
  <si>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</si>
  <si>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</si>
  <si>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</si>
  <si>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</si>
  <si>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dr. Matej Supej (20755)
Stanko Štuhec (18224)
dr. Goran Vučković (22502)</t>
  </si>
  <si>
    <t>Near-infrared spectroscop - NIRO 200</t>
  </si>
  <si>
    <r>
      <t>Special ergometer for laboratory measurements  -</t>
    </r>
    <r>
      <rPr>
        <b/>
        <sz val="10"/>
        <rFont val="Arial"/>
        <family val="2"/>
      </rPr>
      <t xml:space="preserve"> Treadmills
</t>
    </r>
    <r>
      <rPr>
        <sz val="10"/>
        <rFont val="Arial"/>
        <family val="2"/>
      </rPr>
      <t>HP Cosmos model Venus 200/75</t>
    </r>
  </si>
  <si>
    <t>Ime zakonitega zastopnika/pooblaščene osebe raziskovalne organizacije:   Prof.dr. Radovan Stanislav Pejovnik, rektor UL</t>
  </si>
  <si>
    <t>po pooblastilu</t>
  </si>
  <si>
    <t>prof.dr. Milan Žvan, dekan FŠ</t>
  </si>
  <si>
    <t>odgovorna oseba za opremo:
prof.dr. Milan Čoh</t>
  </si>
  <si>
    <t>Sistem za merjenje gibanja</t>
  </si>
  <si>
    <r>
      <t xml:space="preserve">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t>
    </r>
    <r>
      <rPr>
        <b/>
        <u val="single"/>
        <sz val="10"/>
        <rFont val="Arial"/>
        <family val="2"/>
      </rPr>
      <t>Sistem zajema:</t>
    </r>
    <r>
      <rPr>
        <sz val="10"/>
        <rFont val="Arial"/>
        <family val="2"/>
      </rPr>
      <t xml:space="preserve">
Senzorni sistem spremljanja gibanja
Merjenje reakcijskih časov
Obleka za 3D zajem človeškega gibanja
Merilni komplet za porabo metabolne energije  
EMG telemetrični sistem 
Biofeedback sistem</t>
    </r>
  </si>
  <si>
    <t>Paket 14</t>
  </si>
  <si>
    <t>2009/2010</t>
  </si>
  <si>
    <t>http://www.fsp.uni-lj.si/</t>
  </si>
  <si>
    <t>Measuring system for movement</t>
  </si>
  <si>
    <t>»ANALIZA VPLIVA OKOLJSKIH DEJAVNIKOV NA ŠPORTNO IN TELESNO DEJAVNOST NA PODLAGI MERJENJA PORABE ENERGIJE PRI 11 DO 15-LETNIH OTROCIH V LETIH 2006-2010: MEDNARODNA PRIMERJAVA (ZDA, HRVAŠKA, SLOVENIJA)«,  
THE ANALYSIS OF THE INFLUENCE OF ENVIRONMENTAL FACTORS ON SPORT AND PHYSICAL ACTIVITY BY MEASURING ENERGY EXPENDITURE IN 11 TO 15 YEAR OLD CHILDREN IN THE PERIOD 2006-2010: AN INTERNATIONAL COMPARISON (USA, CROATIA, SLOVENIA)
Šifra ARRS: L5-0395 
Trajanje: 1.2.2008-31.1.2011</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</si>
  <si>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</si>
  <si>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Ime odgovornega računovodje:  Anita Zakrajšek</t>
  </si>
  <si>
    <t>Pripravila: prodekanja za raziskovalno dejavnost prof.dr. Mojca Doupona Topič  in Eva Lomšek</t>
  </si>
  <si>
    <t>4854, 4976</t>
  </si>
  <si>
    <t>5059, 5054, 5053</t>
  </si>
  <si>
    <t>6347, 6348, 6137</t>
  </si>
  <si>
    <t>7305, 7306, 7307, 7330, 7308, 7731, 7330, 7732</t>
  </si>
  <si>
    <t>M2-0103</t>
  </si>
  <si>
    <t>P5-0147</t>
  </si>
  <si>
    <r>
      <t xml:space="preserve">P5-0147
</t>
    </r>
  </si>
  <si>
    <r>
      <rPr>
        <sz val="10"/>
        <rFont val="Arial"/>
        <family val="2"/>
      </rPr>
      <t>L5-2081</t>
    </r>
  </si>
  <si>
    <r>
      <t>P5-0147</t>
    </r>
  </si>
  <si>
    <t xml:space="preserve">P5-0142
</t>
  </si>
  <si>
    <t>P5-0142</t>
  </si>
  <si>
    <t>L5-2051-0587</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</si>
  <si>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</si>
  <si>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</si>
  <si>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</si>
  <si>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</si>
  <si>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</si>
  <si>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</si>
  <si>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</si>
  <si>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</si>
  <si>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</si>
  <si>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</si>
  <si>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</si>
  <si>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 xml:space="preserve">Šifra programa oz. projekta 5 </t>
  </si>
  <si>
    <t>Milan Čoh</t>
  </si>
  <si>
    <t>Vojko Strojnik</t>
  </si>
  <si>
    <t>Janko Strel</t>
  </si>
  <si>
    <t>Cena za uporabo raziskovalne opreme            (v EUR/ uro)</t>
  </si>
  <si>
    <t>Struktura lastne cene za uporabo raziskovalne opreme  (v EUR/uro)</t>
  </si>
  <si>
    <t>MESEČNO POROČILO - JANUAR 2011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</si>
</sst>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
    <numFmt numFmtId="176" formatCode="0.0000"/>
    <numFmt numFmtId="177" formatCode="0.000"/>
  </numFmts>
  <fonts count="30">
    <font>
      <sz val="10"/>
      <name val="Arial"/>
      <family val="0"/>
    </font>
    <font>
      <sz val="8"/>
      <name val="Arial"/>
      <family val="0"/>
    </font>
    <font>
      <b/>
      <sz val="9"/>
      <name val="Arial"/>
      <family val="2"/>
    </font>
    <font>
      <sz val="10"/>
      <color indexed="8"/>
      <name val="Arial"/>
      <family val="2"/>
    </font>
    <font>
      <b/>
      <sz val="10"/>
      <name val="Arial"/>
      <family val="2"/>
    </font>
    <font>
      <i/>
      <sz val="10"/>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u val="single"/>
      <sz val="10"/>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sz val="10"/>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62">
    <xf numFmtId="0" fontId="0" fillId="0" borderId="0" xfId="0" applyAlignment="1">
      <alignment/>
    </xf>
    <xf numFmtId="0" fontId="4" fillId="0" borderId="0" xfId="0" applyFont="1" applyFill="1" applyAlignment="1">
      <alignmen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3"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horizontal="center"/>
    </xf>
    <xf numFmtId="3" fontId="0" fillId="0" borderId="10" xfId="0" applyNumberFormat="1"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horizontal="center" vertical="top" wrapText="1"/>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Alignment="1">
      <alignment/>
    </xf>
    <xf numFmtId="0" fontId="4" fillId="0" borderId="0" xfId="0" applyFont="1" applyAlignment="1">
      <alignment/>
    </xf>
    <xf numFmtId="0" fontId="0" fillId="16" borderId="10" xfId="0" applyFont="1" applyFill="1" applyBorder="1" applyAlignment="1">
      <alignment wrapText="1"/>
    </xf>
    <xf numFmtId="9" fontId="0" fillId="0" borderId="10" xfId="0" applyNumberFormat="1" applyFont="1" applyFill="1" applyBorder="1" applyAlignment="1">
      <alignment wrapText="1"/>
    </xf>
    <xf numFmtId="0" fontId="0" fillId="23" borderId="10" xfId="0" applyFont="1" applyFill="1" applyBorder="1" applyAlignment="1">
      <alignment wrapText="1"/>
    </xf>
    <xf numFmtId="0" fontId="29" fillId="0" borderId="10" xfId="0" applyFont="1" applyBorder="1" applyAlignment="1">
      <alignment/>
    </xf>
    <xf numFmtId="9" fontId="0" fillId="0" borderId="11" xfId="0" applyNumberFormat="1" applyFont="1" applyFill="1" applyBorder="1" applyAlignment="1">
      <alignment wrapText="1"/>
    </xf>
    <xf numFmtId="0" fontId="10" fillId="0" borderId="10" xfId="39" applyFont="1" applyFill="1" applyBorder="1" applyAlignment="1" applyProtection="1">
      <alignment/>
      <protection/>
    </xf>
    <xf numFmtId="0" fontId="4" fillId="0" borderId="10" xfId="0" applyFont="1" applyFill="1" applyBorder="1" applyAlignment="1">
      <alignment wrapText="1"/>
    </xf>
    <xf numFmtId="2" fontId="0" fillId="0" borderId="10" xfId="0" applyNumberFormat="1"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4" fillId="0" borderId="13" xfId="0" applyFont="1" applyFill="1" applyBorder="1" applyAlignment="1">
      <alignment wrapText="1"/>
    </xf>
    <xf numFmtId="0" fontId="0" fillId="0" borderId="14" xfId="0" applyFill="1" applyBorder="1" applyAlignment="1">
      <alignment wrapText="1"/>
    </xf>
    <xf numFmtId="0" fontId="4" fillId="0" borderId="15" xfId="0" applyFont="1"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wrapText="1"/>
    </xf>
    <xf numFmtId="0" fontId="4" fillId="16" borderId="15" xfId="0" applyFont="1" applyFill="1" applyBorder="1" applyAlignment="1">
      <alignment horizontal="center" wrapText="1"/>
    </xf>
    <xf numFmtId="0" fontId="4" fillId="0" borderId="18" xfId="0" applyFont="1" applyFill="1" applyBorder="1" applyAlignment="1">
      <alignment wrapText="1"/>
    </xf>
    <xf numFmtId="0" fontId="4" fillId="16" borderId="19" xfId="0" applyFont="1"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4" fillId="0" borderId="21" xfId="0" applyFont="1" applyFill="1" applyBorder="1" applyAlignment="1">
      <alignment horizontal="center" wrapText="1"/>
    </xf>
    <xf numFmtId="0" fontId="4" fillId="0" borderId="21" xfId="0" applyFont="1" applyFill="1" applyBorder="1" applyAlignment="1">
      <alignment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9" fillId="0" borderId="25" xfId="0" applyFont="1" applyFill="1" applyBorder="1" applyAlignment="1">
      <alignment/>
    </xf>
    <xf numFmtId="0" fontId="9" fillId="0" borderId="26" xfId="0" applyFont="1" applyFill="1" applyBorder="1" applyAlignment="1">
      <alignment/>
    </xf>
    <xf numFmtId="0" fontId="8" fillId="0" borderId="26" xfId="0" applyFont="1" applyFill="1" applyBorder="1" applyAlignment="1">
      <alignment/>
    </xf>
    <xf numFmtId="0" fontId="0" fillId="0" borderId="0" xfId="0" applyAlignment="1">
      <alignment/>
    </xf>
    <xf numFmtId="0" fontId="6" fillId="0" borderId="0" xfId="0" applyFont="1" applyFill="1" applyAlignment="1">
      <alignment/>
    </xf>
    <xf numFmtId="0" fontId="8" fillId="0" borderId="27" xfId="0" applyFont="1" applyFill="1" applyBorder="1" applyAlignment="1">
      <alignment horizontal="center" wrapText="1"/>
    </xf>
    <xf numFmtId="0" fontId="8" fillId="0" borderId="26" xfId="0" applyFont="1" applyFill="1" applyBorder="1" applyAlignment="1">
      <alignment horizontal="center" wrapText="1"/>
    </xf>
    <xf numFmtId="0" fontId="8" fillId="0" borderId="28" xfId="0" applyFont="1" applyFill="1" applyBorder="1" applyAlignment="1">
      <alignment horizontal="center" wrapText="1"/>
    </xf>
    <xf numFmtId="0" fontId="4"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p.uni-lj.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showGridLines="0" tabSelected="1" zoomScale="75" zoomScaleNormal="75" zoomScaleSheetLayoutView="100" zoomScalePageLayoutView="0" workbookViewId="0" topLeftCell="A1">
      <pane xSplit="1" ySplit="3" topLeftCell="P10" activePane="bottomRight" state="frozen"/>
      <selection pane="topLeft" activeCell="A1" sqref="A1"/>
      <selection pane="topRight" activeCell="B1" sqref="B1"/>
      <selection pane="bottomLeft" activeCell="A2" sqref="A2"/>
      <selection pane="bottomRight" activeCell="W10" sqref="W10"/>
    </sheetView>
  </sheetViews>
  <sheetFormatPr defaultColWidth="9.140625" defaultRowHeight="12.75"/>
  <cols>
    <col min="1" max="1" width="25.8515625" style="8" customWidth="1"/>
    <col min="2" max="2" width="7.140625" style="8" customWidth="1"/>
    <col min="3" max="4" width="9.140625" style="9" customWidth="1"/>
    <col min="5" max="5" width="40.7109375" style="8" customWidth="1"/>
    <col min="6" max="6" width="10.140625" style="9" customWidth="1"/>
    <col min="7" max="7" width="22.8515625" style="8" customWidth="1"/>
    <col min="8" max="8" width="10.7109375" style="9" customWidth="1"/>
    <col min="9" max="9" width="25.8515625" style="8" customWidth="1"/>
    <col min="10" max="10" width="12.00390625" style="8" customWidth="1"/>
    <col min="11" max="11" width="11.00390625" style="8" customWidth="1"/>
    <col min="12" max="12" width="22.8515625" style="8" customWidth="1"/>
    <col min="13" max="13" width="22.57421875" style="8" customWidth="1"/>
    <col min="14" max="14" width="188.421875" style="8" customWidth="1"/>
    <col min="15" max="15" width="52.57421875" style="8" customWidth="1"/>
    <col min="16" max="16" width="17.00390625" style="20" customWidth="1"/>
    <col min="17" max="17" width="16.00390625" style="8" customWidth="1"/>
    <col min="18" max="18" width="11.57421875" style="8" bestFit="1" customWidth="1"/>
    <col min="19" max="19" width="16.7109375" style="8" customWidth="1"/>
    <col min="20" max="20" width="9.140625" style="8" customWidth="1"/>
    <col min="21" max="21" width="11.57421875" style="8" bestFit="1" customWidth="1"/>
    <col min="22" max="22" width="15.00390625" style="8" customWidth="1"/>
    <col min="23" max="23" width="17.8515625" style="8" customWidth="1"/>
    <col min="24" max="24" width="23.28125" style="8" customWidth="1"/>
    <col min="25" max="25" width="11.28125" style="8" customWidth="1"/>
    <col min="26" max="26" width="21.421875" style="8" bestFit="1" customWidth="1"/>
    <col min="27" max="27" width="11.00390625" style="8" customWidth="1"/>
    <col min="28" max="28" width="9.140625" style="8" customWidth="1"/>
    <col min="29" max="29" width="20.57421875" style="8" customWidth="1"/>
    <col min="30" max="30" width="10.7109375" style="8" customWidth="1"/>
    <col min="31" max="31" width="9.140625" style="8" customWidth="1"/>
    <col min="32" max="32" width="20.8515625" style="8" customWidth="1"/>
    <col min="33" max="33" width="10.7109375" style="8" customWidth="1"/>
    <col min="34" max="34" width="9.140625" style="8" customWidth="1"/>
    <col min="35" max="35" width="36.57421875" style="8" customWidth="1"/>
    <col min="36" max="36" width="11.8515625" style="8" customWidth="1"/>
    <col min="37" max="37" width="9.140625" style="8" customWidth="1"/>
    <col min="38" max="38" width="34.140625" style="8" customWidth="1"/>
    <col min="39" max="39" width="11.28125" style="8" customWidth="1"/>
    <col min="40" max="16384" width="9.140625" style="8" customWidth="1"/>
  </cols>
  <sheetData>
    <row r="1" spans="1:15" ht="30.75" customHeight="1">
      <c r="A1" s="57" t="s">
        <v>29</v>
      </c>
      <c r="B1" s="56"/>
      <c r="C1" s="56"/>
      <c r="D1" s="56"/>
      <c r="E1" s="56"/>
      <c r="F1" s="56"/>
      <c r="G1" s="56"/>
      <c r="H1" s="17"/>
      <c r="I1" s="17"/>
      <c r="J1" s="17"/>
      <c r="K1" s="1"/>
      <c r="L1" s="17"/>
      <c r="M1" s="17"/>
      <c r="N1" s="17"/>
      <c r="O1" s="17"/>
    </row>
    <row r="2" spans="1:15" ht="16.5" customHeight="1" thickBot="1">
      <c r="A2" s="18"/>
      <c r="B2" s="18"/>
      <c r="C2" s="18"/>
      <c r="D2" s="18"/>
      <c r="E2" s="18"/>
      <c r="F2" s="19"/>
      <c r="G2" s="17"/>
      <c r="H2" s="17"/>
      <c r="I2" s="17"/>
      <c r="J2" s="17"/>
      <c r="K2" s="1"/>
      <c r="L2" s="17"/>
      <c r="M2" s="17"/>
      <c r="N2" s="17"/>
      <c r="O2" s="17"/>
    </row>
    <row r="3" spans="1:40" s="1" customFormat="1" ht="93.75" customHeight="1" thickBot="1">
      <c r="A3" s="43" t="s">
        <v>30</v>
      </c>
      <c r="B3" s="44" t="s">
        <v>0</v>
      </c>
      <c r="C3" s="45" t="s">
        <v>1</v>
      </c>
      <c r="D3" s="46" t="s">
        <v>31</v>
      </c>
      <c r="E3" s="46" t="s">
        <v>2</v>
      </c>
      <c r="F3" s="46" t="s">
        <v>3</v>
      </c>
      <c r="G3" s="46" t="s">
        <v>4</v>
      </c>
      <c r="H3" s="46" t="s">
        <v>7</v>
      </c>
      <c r="I3" s="46" t="s">
        <v>5</v>
      </c>
      <c r="J3" s="47" t="s">
        <v>32</v>
      </c>
      <c r="K3" s="48" t="s">
        <v>33</v>
      </c>
      <c r="L3" s="46" t="s">
        <v>34</v>
      </c>
      <c r="M3" s="46" t="s">
        <v>35</v>
      </c>
      <c r="N3" s="46" t="s">
        <v>6</v>
      </c>
      <c r="O3" s="46" t="s">
        <v>36</v>
      </c>
      <c r="P3" s="49" t="s">
        <v>37</v>
      </c>
      <c r="Q3" s="50" t="s">
        <v>101</v>
      </c>
      <c r="R3" s="58" t="s">
        <v>102</v>
      </c>
      <c r="S3" s="59"/>
      <c r="T3" s="59"/>
      <c r="U3" s="60"/>
      <c r="V3" s="51" t="s">
        <v>38</v>
      </c>
      <c r="W3" s="51" t="s">
        <v>39</v>
      </c>
      <c r="X3" s="52" t="s">
        <v>40</v>
      </c>
      <c r="Y3" s="53" t="s">
        <v>103</v>
      </c>
      <c r="Z3" s="54"/>
      <c r="AA3" s="54"/>
      <c r="AB3" s="55"/>
      <c r="AC3" s="55"/>
      <c r="AD3" s="55"/>
      <c r="AE3" s="55"/>
      <c r="AF3" s="55"/>
      <c r="AG3" s="55"/>
      <c r="AH3" s="55"/>
      <c r="AI3" s="55"/>
      <c r="AJ3" s="55"/>
      <c r="AK3" s="55"/>
      <c r="AL3" s="55"/>
      <c r="AM3" s="55"/>
      <c r="AN3" s="55"/>
    </row>
    <row r="4" spans="1:40" s="17" customFormat="1" ht="93.75" customHeight="1" thickBot="1">
      <c r="A4" s="29"/>
      <c r="B4" s="30"/>
      <c r="C4" s="31"/>
      <c r="D4" s="32"/>
      <c r="E4" s="32"/>
      <c r="F4" s="32"/>
      <c r="G4" s="32"/>
      <c r="H4" s="32"/>
      <c r="I4" s="32"/>
      <c r="J4" s="33"/>
      <c r="K4" s="34"/>
      <c r="L4" s="32"/>
      <c r="M4" s="32"/>
      <c r="N4" s="32"/>
      <c r="O4" s="32"/>
      <c r="P4" s="35"/>
      <c r="Q4" s="35"/>
      <c r="R4" s="36" t="s">
        <v>86</v>
      </c>
      <c r="S4" s="36" t="s">
        <v>87</v>
      </c>
      <c r="T4" s="36" t="s">
        <v>88</v>
      </c>
      <c r="U4" s="36" t="s">
        <v>89</v>
      </c>
      <c r="V4" s="37"/>
      <c r="W4" s="37"/>
      <c r="X4" s="38"/>
      <c r="Y4" s="39" t="s">
        <v>90</v>
      </c>
      <c r="Z4" s="40" t="s">
        <v>91</v>
      </c>
      <c r="AA4" s="40" t="s">
        <v>92</v>
      </c>
      <c r="AB4" s="40" t="s">
        <v>93</v>
      </c>
      <c r="AC4" s="41" t="s">
        <v>94</v>
      </c>
      <c r="AD4" s="36" t="s">
        <v>92</v>
      </c>
      <c r="AE4" s="36" t="s">
        <v>93</v>
      </c>
      <c r="AF4" s="40" t="s">
        <v>95</v>
      </c>
      <c r="AG4" s="40" t="s">
        <v>92</v>
      </c>
      <c r="AH4" s="40" t="s">
        <v>93</v>
      </c>
      <c r="AI4" s="36" t="s">
        <v>96</v>
      </c>
      <c r="AJ4" s="36" t="s">
        <v>92</v>
      </c>
      <c r="AK4" s="36" t="s">
        <v>93</v>
      </c>
      <c r="AL4" s="40" t="s">
        <v>97</v>
      </c>
      <c r="AM4" s="40" t="s">
        <v>92</v>
      </c>
      <c r="AN4" s="42" t="s">
        <v>93</v>
      </c>
    </row>
    <row r="5" spans="1:40" s="12" customFormat="1" ht="230.25" customHeight="1">
      <c r="A5" s="2" t="s">
        <v>10</v>
      </c>
      <c r="B5" s="3">
        <v>587</v>
      </c>
      <c r="C5" s="3">
        <v>1</v>
      </c>
      <c r="D5" s="3"/>
      <c r="E5" s="4" t="s">
        <v>13</v>
      </c>
      <c r="F5" s="10">
        <v>4959</v>
      </c>
      <c r="G5" s="5" t="s">
        <v>26</v>
      </c>
      <c r="H5" s="3" t="s">
        <v>14</v>
      </c>
      <c r="I5" s="5" t="s">
        <v>48</v>
      </c>
      <c r="J5" s="11">
        <v>67810.05</v>
      </c>
      <c r="K5" s="3" t="s">
        <v>11</v>
      </c>
      <c r="L5" s="5" t="s">
        <v>47</v>
      </c>
      <c r="M5" s="5" t="s">
        <v>49</v>
      </c>
      <c r="N5" s="5" t="s">
        <v>19</v>
      </c>
      <c r="O5" s="5" t="s">
        <v>50</v>
      </c>
      <c r="P5" s="27" t="s">
        <v>74</v>
      </c>
      <c r="Q5" s="28">
        <f aca="true" t="shared" si="0" ref="Q5:Q10">+U5</f>
        <v>125.78770294117648</v>
      </c>
      <c r="R5" s="28">
        <f aca="true" t="shared" si="1" ref="R5:R10">+J5/5/1700</f>
        <v>7.977652941176471</v>
      </c>
      <c r="S5" s="28">
        <f aca="true" t="shared" si="2" ref="S5:S10">+J5*0.001</f>
        <v>67.81005</v>
      </c>
      <c r="T5" s="28">
        <v>50</v>
      </c>
      <c r="U5" s="28">
        <f aca="true" t="shared" si="3" ref="U5:U10">+R5+S5+T5</f>
        <v>125.78770294117648</v>
      </c>
      <c r="V5" s="22">
        <v>1</v>
      </c>
      <c r="W5" s="22">
        <v>1</v>
      </c>
      <c r="X5" s="26" t="s">
        <v>68</v>
      </c>
      <c r="Y5" s="25">
        <v>1</v>
      </c>
      <c r="Z5" s="23" t="s">
        <v>80</v>
      </c>
      <c r="AA5" s="23" t="s">
        <v>98</v>
      </c>
      <c r="AB5" s="23">
        <v>10</v>
      </c>
      <c r="AC5" s="5" t="s">
        <v>81</v>
      </c>
      <c r="AD5" s="5" t="s">
        <v>99</v>
      </c>
      <c r="AE5" s="5">
        <v>30</v>
      </c>
      <c r="AF5" s="23" t="s">
        <v>20</v>
      </c>
      <c r="AG5" s="23"/>
      <c r="AH5" s="23">
        <v>60</v>
      </c>
      <c r="AI5" s="5"/>
      <c r="AJ5" s="5"/>
      <c r="AK5" s="5"/>
      <c r="AL5" s="21"/>
      <c r="AM5" s="21"/>
      <c r="AN5" s="21"/>
    </row>
    <row r="6" spans="1:40" s="12" customFormat="1" ht="184.5" customHeight="1">
      <c r="A6" s="2" t="s">
        <v>10</v>
      </c>
      <c r="B6" s="3">
        <v>587</v>
      </c>
      <c r="C6" s="3">
        <v>1</v>
      </c>
      <c r="D6" s="3"/>
      <c r="E6" s="4" t="s">
        <v>15</v>
      </c>
      <c r="F6" s="3">
        <v>6162</v>
      </c>
      <c r="G6" s="5" t="s">
        <v>51</v>
      </c>
      <c r="H6" s="3">
        <v>2003</v>
      </c>
      <c r="I6" s="5" t="s">
        <v>21</v>
      </c>
      <c r="J6" s="11">
        <v>55917.21</v>
      </c>
      <c r="K6" s="3" t="s">
        <v>11</v>
      </c>
      <c r="L6" s="5" t="s">
        <v>45</v>
      </c>
      <c r="M6" s="5" t="s">
        <v>45</v>
      </c>
      <c r="N6" s="5" t="s">
        <v>23</v>
      </c>
      <c r="O6" s="5" t="s">
        <v>22</v>
      </c>
      <c r="P6" s="27" t="s">
        <v>75</v>
      </c>
      <c r="Q6" s="28">
        <f t="shared" si="0"/>
        <v>112.49570529411764</v>
      </c>
      <c r="R6" s="28">
        <f t="shared" si="1"/>
        <v>6.578495294117647</v>
      </c>
      <c r="S6" s="28">
        <f t="shared" si="2"/>
        <v>55.91721</v>
      </c>
      <c r="T6" s="28">
        <v>50</v>
      </c>
      <c r="U6" s="28">
        <f t="shared" si="3"/>
        <v>112.49570529411764</v>
      </c>
      <c r="V6" s="22">
        <v>1</v>
      </c>
      <c r="W6" s="22">
        <v>1</v>
      </c>
      <c r="X6" s="26" t="s">
        <v>68</v>
      </c>
      <c r="Y6" s="25">
        <v>1</v>
      </c>
      <c r="Z6" s="23" t="s">
        <v>81</v>
      </c>
      <c r="AA6" s="23" t="s">
        <v>99</v>
      </c>
      <c r="AB6" s="23">
        <v>10</v>
      </c>
      <c r="AC6" s="5" t="s">
        <v>20</v>
      </c>
      <c r="AD6" s="5"/>
      <c r="AE6" s="5">
        <v>40</v>
      </c>
      <c r="AF6" s="23" t="s">
        <v>82</v>
      </c>
      <c r="AG6" s="23" t="s">
        <v>98</v>
      </c>
      <c r="AH6" s="23">
        <v>50</v>
      </c>
      <c r="AI6" s="5"/>
      <c r="AJ6" s="5"/>
      <c r="AK6" s="5"/>
      <c r="AL6" s="21"/>
      <c r="AM6" s="21"/>
      <c r="AN6" s="21"/>
    </row>
    <row r="7" spans="1:40" s="12" customFormat="1" ht="409.5" customHeight="1">
      <c r="A7" s="2" t="s">
        <v>10</v>
      </c>
      <c r="B7" s="3">
        <v>587</v>
      </c>
      <c r="C7" s="3">
        <v>1</v>
      </c>
      <c r="D7" s="3"/>
      <c r="E7" s="2" t="s">
        <v>27</v>
      </c>
      <c r="F7" s="3" t="s">
        <v>57</v>
      </c>
      <c r="G7" s="2" t="s">
        <v>28</v>
      </c>
      <c r="H7" s="3" t="s">
        <v>18</v>
      </c>
      <c r="I7" s="2" t="s">
        <v>28</v>
      </c>
      <c r="J7" s="11">
        <v>112460.36</v>
      </c>
      <c r="K7" s="3" t="s">
        <v>8</v>
      </c>
      <c r="L7" s="5" t="s">
        <v>45</v>
      </c>
      <c r="M7" s="5" t="s">
        <v>52</v>
      </c>
      <c r="N7" s="5" t="s">
        <v>43</v>
      </c>
      <c r="O7" s="5" t="s">
        <v>55</v>
      </c>
      <c r="P7" s="27" t="s">
        <v>76</v>
      </c>
      <c r="Q7" s="28">
        <f t="shared" si="0"/>
        <v>175.6909905882353</v>
      </c>
      <c r="R7" s="28">
        <f t="shared" si="1"/>
        <v>13.230630588235295</v>
      </c>
      <c r="S7" s="28">
        <f t="shared" si="2"/>
        <v>112.46036000000001</v>
      </c>
      <c r="T7" s="28">
        <v>50</v>
      </c>
      <c r="U7" s="28">
        <f t="shared" si="3"/>
        <v>175.6909905882353</v>
      </c>
      <c r="V7" s="22">
        <v>1</v>
      </c>
      <c r="W7" s="22">
        <v>0.8</v>
      </c>
      <c r="X7" s="26" t="s">
        <v>68</v>
      </c>
      <c r="Y7" s="25">
        <v>1</v>
      </c>
      <c r="Z7" s="21" t="s">
        <v>44</v>
      </c>
      <c r="AA7" s="21"/>
      <c r="AB7" s="21">
        <v>80</v>
      </c>
      <c r="AC7" s="5" t="s">
        <v>20</v>
      </c>
      <c r="AD7" s="5"/>
      <c r="AE7" s="5">
        <v>20</v>
      </c>
      <c r="AF7" s="21"/>
      <c r="AG7" s="21"/>
      <c r="AH7" s="21"/>
      <c r="AI7" s="5"/>
      <c r="AJ7" s="5"/>
      <c r="AK7" s="5"/>
      <c r="AL7" s="21"/>
      <c r="AM7" s="21"/>
      <c r="AN7" s="21"/>
    </row>
    <row r="8" spans="1:40" s="12" customFormat="1" ht="164.25" customHeight="1">
      <c r="A8" s="2" t="s">
        <v>10</v>
      </c>
      <c r="B8" s="3">
        <v>587</v>
      </c>
      <c r="C8" s="3">
        <v>1</v>
      </c>
      <c r="D8" s="3"/>
      <c r="E8" s="4" t="s">
        <v>16</v>
      </c>
      <c r="F8" s="3"/>
      <c r="G8" s="5" t="s">
        <v>17</v>
      </c>
      <c r="H8" s="3">
        <v>2005</v>
      </c>
      <c r="I8" s="5" t="s">
        <v>59</v>
      </c>
      <c r="J8" s="11">
        <v>59282.64</v>
      </c>
      <c r="K8" s="3" t="s">
        <v>8</v>
      </c>
      <c r="L8" s="5" t="s">
        <v>46</v>
      </c>
      <c r="M8" s="5" t="s">
        <v>53</v>
      </c>
      <c r="N8" s="5" t="s">
        <v>24</v>
      </c>
      <c r="O8" s="5" t="s">
        <v>54</v>
      </c>
      <c r="P8" s="27">
        <v>6018</v>
      </c>
      <c r="Q8" s="28">
        <f t="shared" si="0"/>
        <v>116.25706823529411</v>
      </c>
      <c r="R8" s="28">
        <f t="shared" si="1"/>
        <v>6.974428235294118</v>
      </c>
      <c r="S8" s="28">
        <f t="shared" si="2"/>
        <v>59.28264</v>
      </c>
      <c r="T8" s="28">
        <v>50</v>
      </c>
      <c r="U8" s="28">
        <f t="shared" si="3"/>
        <v>116.25706823529411</v>
      </c>
      <c r="V8" s="22">
        <v>1</v>
      </c>
      <c r="W8" s="22">
        <v>0.8</v>
      </c>
      <c r="X8" s="26" t="s">
        <v>68</v>
      </c>
      <c r="Y8" s="25">
        <v>1</v>
      </c>
      <c r="Z8" s="21" t="s">
        <v>79</v>
      </c>
      <c r="AA8" s="21" t="s">
        <v>98</v>
      </c>
      <c r="AB8" s="21">
        <v>10</v>
      </c>
      <c r="AC8" s="5" t="s">
        <v>83</v>
      </c>
      <c r="AD8" s="5" t="s">
        <v>100</v>
      </c>
      <c r="AE8" s="5">
        <v>10</v>
      </c>
      <c r="AF8" s="21" t="s">
        <v>20</v>
      </c>
      <c r="AG8" s="21"/>
      <c r="AH8" s="21">
        <v>80</v>
      </c>
      <c r="AI8" s="5"/>
      <c r="AJ8" s="5"/>
      <c r="AK8" s="5"/>
      <c r="AL8" s="21"/>
      <c r="AM8" s="21"/>
      <c r="AN8" s="21"/>
    </row>
    <row r="9" spans="1:40" s="12" customFormat="1" ht="127.5">
      <c r="A9" s="6" t="s">
        <v>10</v>
      </c>
      <c r="B9" s="7">
        <v>587</v>
      </c>
      <c r="C9" s="7">
        <v>1</v>
      </c>
      <c r="D9" s="7"/>
      <c r="E9" s="4" t="s">
        <v>15</v>
      </c>
      <c r="F9" s="13">
        <v>4954</v>
      </c>
      <c r="G9" s="6" t="s">
        <v>12</v>
      </c>
      <c r="H9" s="13">
        <v>2008</v>
      </c>
      <c r="I9" s="6" t="s">
        <v>58</v>
      </c>
      <c r="J9" s="14">
        <v>60000</v>
      </c>
      <c r="K9" s="15" t="s">
        <v>9</v>
      </c>
      <c r="L9" s="5" t="s">
        <v>45</v>
      </c>
      <c r="M9" s="5" t="s">
        <v>52</v>
      </c>
      <c r="N9" s="5" t="s">
        <v>25</v>
      </c>
      <c r="O9" s="5" t="s">
        <v>56</v>
      </c>
      <c r="P9" s="27">
        <v>6982</v>
      </c>
      <c r="Q9" s="28">
        <f t="shared" si="0"/>
        <v>117.05882352941177</v>
      </c>
      <c r="R9" s="28">
        <f t="shared" si="1"/>
        <v>7.0588235294117645</v>
      </c>
      <c r="S9" s="28">
        <f t="shared" si="2"/>
        <v>60</v>
      </c>
      <c r="T9" s="28">
        <v>50</v>
      </c>
      <c r="U9" s="28">
        <f t="shared" si="3"/>
        <v>117.05882352941177</v>
      </c>
      <c r="V9" s="22">
        <v>1</v>
      </c>
      <c r="W9" s="22">
        <v>0.6</v>
      </c>
      <c r="X9" s="26" t="s">
        <v>68</v>
      </c>
      <c r="Y9" s="25">
        <v>1</v>
      </c>
      <c r="Z9" s="21" t="s">
        <v>78</v>
      </c>
      <c r="AA9" s="21" t="s">
        <v>41</v>
      </c>
      <c r="AB9" s="21">
        <v>10</v>
      </c>
      <c r="AC9" s="5" t="s">
        <v>79</v>
      </c>
      <c r="AD9" s="5" t="s">
        <v>98</v>
      </c>
      <c r="AE9" s="5">
        <v>10</v>
      </c>
      <c r="AF9" s="23" t="s">
        <v>20</v>
      </c>
      <c r="AG9" s="23"/>
      <c r="AH9" s="23">
        <v>80</v>
      </c>
      <c r="AI9" s="5"/>
      <c r="AJ9" s="5"/>
      <c r="AK9" s="5"/>
      <c r="AL9" s="21"/>
      <c r="AM9" s="21"/>
      <c r="AN9" s="21"/>
    </row>
    <row r="10" spans="1:40" s="12" customFormat="1" ht="180" customHeight="1">
      <c r="A10" s="6" t="s">
        <v>10</v>
      </c>
      <c r="B10" s="7">
        <v>587</v>
      </c>
      <c r="C10" s="7">
        <v>1</v>
      </c>
      <c r="D10" s="7"/>
      <c r="E10" s="4" t="s">
        <v>63</v>
      </c>
      <c r="F10" s="24">
        <v>4954</v>
      </c>
      <c r="G10" s="6" t="s">
        <v>64</v>
      </c>
      <c r="H10" s="13" t="s">
        <v>67</v>
      </c>
      <c r="I10" s="6" t="s">
        <v>69</v>
      </c>
      <c r="J10" s="14">
        <v>138938</v>
      </c>
      <c r="K10" s="15" t="s">
        <v>66</v>
      </c>
      <c r="L10" s="5" t="s">
        <v>45</v>
      </c>
      <c r="M10" s="5" t="s">
        <v>52</v>
      </c>
      <c r="N10" s="5" t="s">
        <v>65</v>
      </c>
      <c r="O10" s="5" t="s">
        <v>71</v>
      </c>
      <c r="P10" s="27" t="s">
        <v>77</v>
      </c>
      <c r="Q10" s="28">
        <f t="shared" si="0"/>
        <v>205.28364705882353</v>
      </c>
      <c r="R10" s="28">
        <f t="shared" si="1"/>
        <v>16.345647058823527</v>
      </c>
      <c r="S10" s="28">
        <f t="shared" si="2"/>
        <v>138.93800000000002</v>
      </c>
      <c r="T10" s="28">
        <v>50</v>
      </c>
      <c r="U10" s="28">
        <f t="shared" si="3"/>
        <v>205.28364705882353</v>
      </c>
      <c r="V10" s="22">
        <v>1</v>
      </c>
      <c r="W10" s="22">
        <v>0.2</v>
      </c>
      <c r="X10" s="26" t="s">
        <v>68</v>
      </c>
      <c r="Y10" s="25">
        <v>1</v>
      </c>
      <c r="Z10" s="23" t="s">
        <v>79</v>
      </c>
      <c r="AA10" s="23" t="s">
        <v>98</v>
      </c>
      <c r="AB10" s="23">
        <v>40</v>
      </c>
      <c r="AC10" s="5" t="s">
        <v>84</v>
      </c>
      <c r="AD10" s="5" t="s">
        <v>100</v>
      </c>
      <c r="AE10" s="5">
        <v>10</v>
      </c>
      <c r="AF10" s="23" t="s">
        <v>20</v>
      </c>
      <c r="AG10" s="23"/>
      <c r="AH10" s="23">
        <v>30</v>
      </c>
      <c r="AI10" s="5" t="s">
        <v>70</v>
      </c>
      <c r="AJ10" s="5"/>
      <c r="AK10" s="5">
        <v>10</v>
      </c>
      <c r="AL10" s="21" t="s">
        <v>85</v>
      </c>
      <c r="AM10" s="21" t="s">
        <v>42</v>
      </c>
      <c r="AN10" s="21">
        <v>10</v>
      </c>
    </row>
    <row r="11" spans="1:15" ht="12.75">
      <c r="A11"/>
      <c r="B11"/>
      <c r="C11"/>
      <c r="D11"/>
      <c r="E11"/>
      <c r="F11" s="16"/>
      <c r="G11"/>
      <c r="H11"/>
      <c r="I11"/>
      <c r="J11"/>
      <c r="K11" s="20"/>
      <c r="L11"/>
      <c r="M11"/>
      <c r="N11"/>
      <c r="O11"/>
    </row>
    <row r="12" spans="1:15" ht="12.75">
      <c r="A12" s="56" t="s">
        <v>73</v>
      </c>
      <c r="B12" s="56"/>
      <c r="C12" s="56"/>
      <c r="D12" s="56"/>
      <c r="E12" s="56"/>
      <c r="F12" s="56"/>
      <c r="G12"/>
      <c r="H12"/>
      <c r="I12"/>
      <c r="J12"/>
      <c r="K12" s="61" t="s">
        <v>60</v>
      </c>
      <c r="L12" s="56"/>
      <c r="M12" s="56"/>
      <c r="N12" s="56"/>
      <c r="O12" s="56"/>
    </row>
    <row r="13" spans="1:15" ht="12.75">
      <c r="A13"/>
      <c r="B13" t="s">
        <v>72</v>
      </c>
      <c r="C13"/>
      <c r="D13"/>
      <c r="E13"/>
      <c r="F13" s="16"/>
      <c r="G13"/>
      <c r="H13"/>
      <c r="I13"/>
      <c r="J13"/>
      <c r="K13" s="20"/>
      <c r="L13"/>
      <c r="M13"/>
      <c r="N13" s="20" t="s">
        <v>61</v>
      </c>
      <c r="O13" s="20"/>
    </row>
    <row r="14" spans="1:15" ht="12.75">
      <c r="A14" s="56"/>
      <c r="B14" s="56"/>
      <c r="C14" s="56"/>
      <c r="D14" s="56"/>
      <c r="E14" s="56"/>
      <c r="F14"/>
      <c r="G14"/>
      <c r="H14"/>
      <c r="I14"/>
      <c r="J14"/>
      <c r="K14"/>
      <c r="L14"/>
      <c r="M14"/>
      <c r="N14" s="20" t="s">
        <v>62</v>
      </c>
      <c r="O14" s="20"/>
    </row>
    <row r="15" spans="1:15" ht="12.75">
      <c r="A15"/>
      <c r="B15"/>
      <c r="C15"/>
      <c r="D15"/>
      <c r="E15"/>
      <c r="F15"/>
      <c r="G15"/>
      <c r="H15"/>
      <c r="I15"/>
      <c r="J15"/>
      <c r="K15"/>
      <c r="L15"/>
      <c r="M15"/>
      <c r="N15"/>
      <c r="O15"/>
    </row>
  </sheetData>
  <sheetProtection/>
  <mergeCells count="5">
    <mergeCell ref="A14:E14"/>
    <mergeCell ref="A1:G1"/>
    <mergeCell ref="R3:U3"/>
    <mergeCell ref="A12:F12"/>
    <mergeCell ref="K12:O12"/>
  </mergeCells>
  <hyperlinks>
    <hyperlink ref="X5:X10" r:id="rId1" display="http://www.fsp.uni-lj.si/"/>
  </hyperlinks>
  <printOptions/>
  <pageMargins left="0.3937007874015748" right="0.3937007874015748" top="0.6299212598425197" bottom="0.7086614173228347" header="0.31496062992125984" footer="0.31496062992125984"/>
  <pageSetup horizontalDpi="600" verticalDpi="600" orientation="landscape" paperSize="8" scale="35" r:id="rId2"/>
  <colBreaks count="1" manualBreakCount="1">
    <brk id="40"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2010-12-28T06:41:44Z</cp:lastPrinted>
  <dcterms:created xsi:type="dcterms:W3CDTF">2009-06-15T12:06:31Z</dcterms:created>
  <dcterms:modified xsi:type="dcterms:W3CDTF">2011-02-18T11:37:09Z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